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25" windowWidth="15450" windowHeight="885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Лист1" sheetId="7" state="hidden" r:id="rId7"/>
    <sheet name="7" sheetId="8" r:id="rId8"/>
    <sheet name="Лист2" sheetId="9" r:id="rId9"/>
  </sheets>
  <definedNames>
    <definedName name="Е14">#REF!</definedName>
    <definedName name="_xlnm.Print_Titles" localSheetId="0">'1'!$8:$10</definedName>
    <definedName name="_xlnm.Print_Titles" localSheetId="1">'2'!$8:$8</definedName>
    <definedName name="_xlnm.Print_Titles" localSheetId="2">'3'!$8:$10</definedName>
    <definedName name="_xlnm.Print_Titles" localSheetId="3">'4'!$9:$10</definedName>
    <definedName name="_xlnm.Print_Titles" localSheetId="4">'5'!$8:$9</definedName>
    <definedName name="_xlnm.Print_Titles" localSheetId="5">'6'!$9:$10</definedName>
    <definedName name="_xlnm.Print_Area" localSheetId="0">'1'!$A$1:$J$28</definedName>
    <definedName name="_xlnm.Print_Area" localSheetId="1">'2'!$A$1:$F$30</definedName>
    <definedName name="_xlnm.Print_Area" localSheetId="2">'3'!$A$1:$K$20</definedName>
    <definedName name="_xlnm.Print_Area" localSheetId="3">'4'!$A$1:$R$19</definedName>
    <definedName name="_xlnm.Print_Area" localSheetId="4">'5'!$A$1:$R$38</definedName>
    <definedName name="_xlnm.Print_Area" localSheetId="5">'6'!$A$1:$J$92</definedName>
    <definedName name="_xlnm.Print_Area" localSheetId="7">'7'!$A$1:$L$53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эффективность</t>
        </r>
      </text>
    </comment>
    <comment ref="D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среднее с шестерок и округленная</t>
        </r>
      </text>
    </comment>
    <comment ref="D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статистика 3 дг-мо</t>
        </r>
      </text>
    </comment>
    <comment ref="D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подсчет</t>
        </r>
      </text>
    </comment>
    <comment ref="D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данные гаи</t>
        </r>
      </text>
    </comment>
  </commentList>
</comments>
</file>

<file path=xl/sharedStrings.xml><?xml version="1.0" encoding="utf-8"?>
<sst xmlns="http://schemas.openxmlformats.org/spreadsheetml/2006/main" count="789" uniqueCount="320">
  <si>
    <t>№ п/п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</si>
  <si>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</si>
  <si>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</si>
  <si>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</si>
  <si>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</si>
  <si>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</si>
  <si>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2012 г.</t>
  </si>
  <si>
    <t>2013 г.</t>
  </si>
  <si>
    <t>2014 г.</t>
  </si>
  <si>
    <t>2015 г.</t>
  </si>
  <si>
    <t>2016 г.</t>
  </si>
  <si>
    <t>2017 г.</t>
  </si>
  <si>
    <t>2018 г.</t>
  </si>
  <si>
    <t>Наименование подпрограммы,                                                основного мероприятия</t>
  </si>
  <si>
    <t>Срок выполнения</t>
  </si>
  <si>
    <t>1.</t>
  </si>
  <si>
    <t>Показатель применения меры</t>
  </si>
  <si>
    <t>ГП</t>
  </si>
  <si>
    <t>ПП</t>
  </si>
  <si>
    <t>ОМ</t>
  </si>
  <si>
    <t>ГРБС</t>
  </si>
  <si>
    <t>Рз</t>
  </si>
  <si>
    <t>Пр</t>
  </si>
  <si>
    <t>ЦС</t>
  </si>
  <si>
    <t>ВР</t>
  </si>
  <si>
    <t>Администратор, соисполнитель</t>
  </si>
  <si>
    <t>Код бюджетной классификации</t>
  </si>
  <si>
    <t>Статус</t>
  </si>
  <si>
    <t>Источник финансирования</t>
  </si>
  <si>
    <t>Наименование показателя, характеризующего объем услуги (работы)</t>
  </si>
  <si>
    <t>Совершенствование системы комплексного планирования и содействие проведению социально-экономических реформ</t>
  </si>
  <si>
    <t>Развитие сферы образования в местах традиционного проживания коренных малочисленных народов Республики Алтай</t>
  </si>
  <si>
    <t>Развитие и модернизация объектов инфраструктуры в местах традиционного проживания коренных малочисленных народов Республики Алтай</t>
  </si>
  <si>
    <t>Развитие сферы здравоохранения в местах традиционного проживания коренных малочисленных народов Республики Алтай</t>
  </si>
  <si>
    <t>Развитие сферы культуры в местах традиционного проживания коренных малочисленных народов Республики Алтай</t>
  </si>
  <si>
    <t>2013-2018 годы</t>
  </si>
  <si>
    <t>Подпрограмма</t>
  </si>
  <si>
    <t>Основное мероприятие</t>
  </si>
  <si>
    <t>Аналитическая ведомственная целевая программа</t>
  </si>
  <si>
    <t>1.1.</t>
  </si>
  <si>
    <t>1.2.</t>
  </si>
  <si>
    <t>1.3.</t>
  </si>
  <si>
    <t>1.4.</t>
  </si>
  <si>
    <t>1.5.</t>
  </si>
  <si>
    <t>1.6.</t>
  </si>
  <si>
    <t>Целевой показатель основного мероприятия</t>
  </si>
  <si>
    <t>Целевой показатель подпрограммы, для достижения которого реализуется основное мероприятие</t>
  </si>
  <si>
    <t xml:space="preserve">Организация республиканских сельскохозяйственных ярмарок </t>
  </si>
  <si>
    <t>Содействие достижению и (или) поощрения достижения наилучших значений показателей деятельности муниципальными образованиями</t>
  </si>
  <si>
    <t>Объем межбюджетных трансфертов, тыс. руб.</t>
  </si>
  <si>
    <t>Размещение государственных заказов на поставку товаров, выполнение работ, оказание услуг для государственных нужд Республики Алтай</t>
  </si>
  <si>
    <t>Доля стоимости государственных (муниципальных) контрактов, осуществленных посредством электронных аукционов, в общей стоимости государственных (муниципальных) контрактов</t>
  </si>
  <si>
    <t>республиканский бюджет Республики Алтай</t>
  </si>
  <si>
    <t>Х</t>
  </si>
  <si>
    <t>Создание условий для развития инвестиционного и инновационного потенциала Республики Алтай</t>
  </si>
  <si>
    <t>Доля инвестиций в основной капитал в валовом региональном продукте</t>
  </si>
  <si>
    <t>Обеспечение населения продукцией республиканских товаропроизводителей по ценам ниже рыночных, процентов</t>
  </si>
  <si>
    <t>Предоставление права использования регионального бренда (товарного знака) "Горный Алтай" юридическим лицам и индивидуальным предпринимателям, производящим товар на территории Республики Алтай</t>
  </si>
  <si>
    <t>Экономия бюджетных средств при размещении государственных закупок, процентов к предыдущему году</t>
  </si>
  <si>
    <t>Исполнитель основного мероприятия</t>
  </si>
  <si>
    <t>Целевой показатель подпрограммы, для достижения которого оказывается услуга (выполняется работа)</t>
  </si>
  <si>
    <t xml:space="preserve">                                                                                                  к Государственной программе Республики Алтай                                            «Экономическая политика» на 2013-2018 годы </t>
  </si>
  <si>
    <t>1</t>
  </si>
  <si>
    <t>Финансовый норматив стоимости единицы услуги,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</si>
  <si>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</si>
  <si>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</si>
  <si>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</si>
  <si>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</si>
  <si>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бюджеты муниципальных образований в Республике Алтай</t>
  </si>
  <si>
    <t>Сведения о составе и значениях целевых показателей муниципаьной программы</t>
  </si>
  <si>
    <t>Наименование муниципаьной программы:</t>
  </si>
  <si>
    <t>Администратор муниципальной программы:</t>
  </si>
  <si>
    <t>Оценка применения мер регулирования в сфере реализации муниципальной программы</t>
  </si>
  <si>
    <t>Целевой показатель подпрограммы, для достижения которого реализуется мера регулирования</t>
  </si>
  <si>
    <t>Наименование муницпальной услуги (работы)</t>
  </si>
  <si>
    <t>Единица измерения объема муниципальной услуги</t>
  </si>
  <si>
    <t>Значение показателя объема муниципальной услуги</t>
  </si>
  <si>
    <t>Расходы местного бюджета на оказание муниципальной услуги (выполнение работы), тысяч рублей</t>
  </si>
  <si>
    <t xml:space="preserve">Ресурсное обеспечение реализации муниципальной программы за счет средств местного бюджета </t>
  </si>
  <si>
    <t>Наименование муниципальной программы, подпрограммы, основного мероприятия</t>
  </si>
  <si>
    <t>Код муниципральной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</si>
  <si>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</si>
  <si>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</si>
  <si>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</si>
  <si>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</si>
  <si>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Объем предоставленной субсидии</t>
  </si>
  <si>
    <t>Подпрограмма «Развитие  жилищно-коммунального и транспортного комплекса»</t>
  </si>
  <si>
    <t>Повышение эффективности систем жизнеобеспечения</t>
  </si>
  <si>
    <t xml:space="preserve">ПРИЛОЖЕНИЕ № 3                                               к муниципаьной программе Республики Алтай                                            «Повышение эффективности систем жизнеобеспечения» </t>
  </si>
  <si>
    <t>Доля населения, проживающего в населенных пунктах, не имеющих регулярного автобусного сообщения с административным центром муниципального района, в общей численности населения муниципального района</t>
  </si>
  <si>
    <t>%</t>
  </si>
  <si>
    <t>Развитие транспортной инфраструктуры</t>
  </si>
  <si>
    <t>Энергосбережение и повышение энергетической эффективности в жилищно-коммунальной сфере</t>
  </si>
  <si>
    <t>Развитие жилищного строительства</t>
  </si>
  <si>
    <t>ФБ</t>
  </si>
  <si>
    <t>РБ</t>
  </si>
  <si>
    <t>МБ</t>
  </si>
  <si>
    <t>Итого</t>
  </si>
  <si>
    <t>свод</t>
  </si>
  <si>
    <t>прочие</t>
  </si>
  <si>
    <t>Экономия топливно-энергетических ресурсов на 3 % в год.</t>
  </si>
  <si>
    <t>Предоставление субсидий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</si>
  <si>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Наименование меры                                       муниципального регулирования</t>
  </si>
  <si>
    <t>ед.</t>
  </si>
  <si>
    <t>Количество лиц, пострадавших в результате дорожно-транспортных происшествий</t>
  </si>
  <si>
    <t>04</t>
  </si>
  <si>
    <t>2</t>
  </si>
  <si>
    <t>02</t>
  </si>
  <si>
    <t>2.1.</t>
  </si>
  <si>
    <t>2.2.</t>
  </si>
  <si>
    <t>995</t>
  </si>
  <si>
    <t>Предоставление субсидий на возмещение разницы в тарифах предоставлении коммунальных услуг</t>
  </si>
  <si>
    <t>Администрация МО "Кош-Агачский район"</t>
  </si>
  <si>
    <t xml:space="preserve">Муниципальная программа «Организация условий и повышение эффективности систем жизнеобеспечения» </t>
  </si>
  <si>
    <t>Организация условий и повышение эффективности систем жизнеобеспечения</t>
  </si>
  <si>
    <t>ПРИЛОЖЕНИЕ № 1                                                           к муниципальной программе                                            Организация условий и повышение эффективности систем жизнеобеспечения"</t>
  </si>
  <si>
    <t>Охват системой экстренного оповещения населения</t>
  </si>
  <si>
    <t>Число зарегестрированных преступлений</t>
  </si>
  <si>
    <t>Количество зарегестрировнныъ ДТП</t>
  </si>
  <si>
    <t>Случаи проявление терроризма и эстремизма</t>
  </si>
  <si>
    <t>Удельная величина потребления энергетических ресурсов муниципальными бюджетными учреждениями</t>
  </si>
  <si>
    <t>кВТ-ч на 1 проживающего</t>
  </si>
  <si>
    <t>Подпрограмма «Обеспечение безопасности населения»</t>
  </si>
  <si>
    <t>Уровень эффективности информационного обеспечения, систем мониторинга и прогнозирования ЧС</t>
  </si>
  <si>
    <t>Совершенно преступлений несовершеннолетними</t>
  </si>
  <si>
    <t>Отсутствие совершения актов экстремистской и террористической направленности против соблюдения прав и свобод человека</t>
  </si>
  <si>
    <t>да/нет</t>
  </si>
  <si>
    <t>нет</t>
  </si>
  <si>
    <t>Подпрограмма «Развитие инфраструктуры района»</t>
  </si>
  <si>
    <t>протяженность автомобильных дорог общего пользования местного значения</t>
  </si>
  <si>
    <t>км.</t>
  </si>
  <si>
    <t>Среднегодовая численность населения, проживающего в населенных пунктах, имеющих регулярное автобусное сообщение с административным центром муниципального района</t>
  </si>
  <si>
    <t>чел.</t>
  </si>
  <si>
    <t>кв.м</t>
  </si>
  <si>
    <t>Объем потребленной (израсходованной) электрической энергии муниципальными бюджетными учреждениями</t>
  </si>
  <si>
    <t>МВт.ч</t>
  </si>
  <si>
    <t xml:space="preserve">ПРИЛОЖЕНИЕ № 2                                                          к муниципаьной программе Республики Алтай                                            «Организация условий и повышение эффективности систем жизнеобеспечения» </t>
  </si>
  <si>
    <t>Администрация МО "Кош-Агачскийрайон"</t>
  </si>
  <si>
    <t xml:space="preserve">Администрация МО "Кош-Агачский район" </t>
  </si>
  <si>
    <t>"Повышение эффективности муниципального управления на 2013-2015 годы строительства, архитектуры, земельно - имущественных отношений и ЖКХ</t>
  </si>
  <si>
    <t>Отдел строительства, архитектуры, земельно - имущественных отношений и ЖКХ</t>
  </si>
  <si>
    <t>Устойчивой развитие системы предупреждения чрезвычайных ситуаций и ликвидации их последствий</t>
  </si>
  <si>
    <t xml:space="preserve">Отдел строительства, архитектуры, земельно - имущественных отношений и ЖКХ </t>
  </si>
  <si>
    <t xml:space="preserve">Профилактика правонарушений и обеспечение общественной  безопасности
дорожного движения 
</t>
  </si>
  <si>
    <t>Управление образования администрации МО "Кош-Агачский район"</t>
  </si>
  <si>
    <t xml:space="preserve">Профилактика и комплексные меры по противодействию терроризму 
</t>
  </si>
  <si>
    <t>Случаи проявление терроризма</t>
  </si>
  <si>
    <t>Отсутствие совершения актов террористической направленности против соблюдения прав и свобод человека</t>
  </si>
  <si>
    <t>Профилактика экстремизма, а также минимизации и (или) ликвидации последствий проявлений экстремизма</t>
  </si>
  <si>
    <t>Случаи проявление экстремизма</t>
  </si>
  <si>
    <t>Отсутствие совершения актов экстремисткой направленности против соблюдения прав и свобод человека</t>
  </si>
  <si>
    <t>Развитие транспортного, дорожного обслуживания, охрана окружающей среды и здоровья населения</t>
  </si>
  <si>
    <t>МКУ "Транстрой"</t>
  </si>
  <si>
    <t>Развитие доступности услуг ЖКХ</t>
  </si>
  <si>
    <t xml:space="preserve"> МКУ "Строй проект"</t>
  </si>
  <si>
    <t>Введено зданий</t>
  </si>
  <si>
    <t>Введено общей площади жилых помещений</t>
  </si>
  <si>
    <t>2.3.</t>
  </si>
  <si>
    <t>Повышение энегетической эффективности в ЖКХ</t>
  </si>
  <si>
    <t>МКУ "Тепло"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</si>
  <si>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</si>
  <si>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Организация перевозок пассажиров на маршрутах наземного городского и (или) пригородного пассажирского транспорта общего пользования</t>
  </si>
  <si>
    <t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Учреждения.</t>
  </si>
  <si>
    <t>Перемещение и хранение транспортных средств, а также эксплуатация специализированных стоянок</t>
  </si>
  <si>
    <t>Содержание (эксплуатация) имущества, находящегося в государственной (муниципальной) собственности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</si>
  <si>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</si>
  <si>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Предоставление консультационных и методических услуг</t>
  </si>
  <si>
    <t>Количество и протяженность искусственных дорожных сооружений в составе автомобильных дорог общего пользования (Погонный метр);Протяженность автомобильных дорог общего пользования (Километр;^тысяча метров);Количество инженерно-транспортных сооружений (Квадратный метр)</t>
  </si>
  <si>
    <t>Количество маршрутов</t>
  </si>
  <si>
    <t>Работа (единиц)</t>
  </si>
  <si>
    <t>Количество часов (Единица)</t>
  </si>
  <si>
    <t>Бесперебойное тепло-, водо-, энергообеспечение Содержание объектов недвижимого имущества в надлежащем санитарном состоянии Безаварийная работа инженерных систем и оборудования (Процент)</t>
  </si>
  <si>
    <t>Число строящихся, реконструируемых, ремонтируемых объектов капитального строительства (Условная единица)</t>
  </si>
  <si>
    <t>Соблюдение сроков выполнения работ</t>
  </si>
  <si>
    <t>количество отчетов, составленных по результатам работы (Штука);количество разработанных документов (Штука);количество проведенных консультаций (Штука)</t>
  </si>
  <si>
    <t xml:space="preserve"> Погонный метр; км.; кв.м.</t>
  </si>
  <si>
    <t>Прогноз сводных показателей муниципальных заданий на оказание муниципальных услуг (выполнение работ) муниципальными учреждениями  в рамках муниципальной программы</t>
  </si>
  <si>
    <t xml:space="preserve">ПРИЛОЖЕНИЕ № 4                                                            к муниципаьной программе                                       «Повышение эффективности систем жизнеобеспечения» </t>
  </si>
  <si>
    <t>Обеспечивающая программа</t>
  </si>
  <si>
    <t>Повышение эффективности муниципального управления отдела строительства, архитектуры, земельно-имущественных отношений и ЖКХ</t>
  </si>
  <si>
    <t xml:space="preserve">ПРИЛОЖЕНИЕ № 5                                              к муниципаьной программе Республики Алтай                                            «Организация условий и повышение эффективности систем жизнеобеспечения» </t>
  </si>
  <si>
    <t>Обеспечение безопасности населения</t>
  </si>
  <si>
    <t>Усточивое развитие системы предупреждения чрезвычайных ситуаций и ликвидации их посдедствий</t>
  </si>
  <si>
    <t>МКУ "По делам ГО ЧС и ЕДДС"</t>
  </si>
  <si>
    <t>Профилактика правонарушений и обеспечение общественной безопасности и безопасности дорожного движения</t>
  </si>
  <si>
    <t>Управление образования</t>
  </si>
  <si>
    <t>Профилактика и комплексные меры по противодействию терроризму</t>
  </si>
  <si>
    <t xml:space="preserve">Администрация МО "Кош-Агачский район" (специалист по  </t>
  </si>
  <si>
    <t>Развитие  инфраструктуры района</t>
  </si>
  <si>
    <t>МКУ "Строй проект"</t>
  </si>
  <si>
    <t>Развитие инфраструктуры района</t>
  </si>
  <si>
    <t>основное мероприятие</t>
  </si>
  <si>
    <t>Повышение энергетической эффективности в ЖКХ</t>
  </si>
  <si>
    <t xml:space="preserve">ПРИЛОЖЕНИЕ № 6                                                                      к муниципаьной программе                                             «Организация условий и повышение эффективности систем жизнеобеспечения» </t>
  </si>
  <si>
    <t>Объем расходов, в тыс.руб.</t>
  </si>
  <si>
    <t>ответственный исполнитель</t>
  </si>
  <si>
    <t>Целевые показатели непосредственного результата реализации мероприятия</t>
  </si>
  <si>
    <t xml:space="preserve">сроки  наступления контрольного события </t>
  </si>
  <si>
    <t xml:space="preserve">наименование </t>
  </si>
  <si>
    <t xml:space="preserve">ед. измерения </t>
  </si>
  <si>
    <t xml:space="preserve">значение </t>
  </si>
  <si>
    <t>08</t>
  </si>
  <si>
    <t>01</t>
  </si>
  <si>
    <t>1.1.1.</t>
  </si>
  <si>
    <t>направление 1</t>
  </si>
  <si>
    <t>1.1.2.</t>
  </si>
  <si>
    <t>направление 2</t>
  </si>
  <si>
    <t>1.2.1.</t>
  </si>
  <si>
    <t>1.2.2.</t>
  </si>
  <si>
    <t>1.3.1.</t>
  </si>
  <si>
    <t>направление1</t>
  </si>
  <si>
    <t>1.3.2.</t>
  </si>
  <si>
    <t>Доля детей посещающих школы искусств от общего числа детей охваченных дополнительным образованием</t>
  </si>
  <si>
    <t xml:space="preserve">направление 1 </t>
  </si>
  <si>
    <t>11</t>
  </si>
  <si>
    <t>Удовлетворенность населения качеством предоставляемых услуг в сфере культуры;</t>
  </si>
  <si>
    <t>2.1.1.</t>
  </si>
  <si>
    <t>2.1.2.</t>
  </si>
  <si>
    <t>611</t>
  </si>
  <si>
    <t>2.2.1.</t>
  </si>
  <si>
    <t>2.2.2.</t>
  </si>
  <si>
    <t>244</t>
  </si>
  <si>
    <t>Снижение потребления топливно-энергетических ресурсов объектов культуры;</t>
  </si>
  <si>
    <t>2.3.1.</t>
  </si>
  <si>
    <t xml:space="preserve">Удельная величина потребления энергетических ресурсов муниципальными бюджетными учреждениями:
электрическая энергия </t>
  </si>
  <si>
    <t>2.3.2.</t>
  </si>
  <si>
    <t xml:space="preserve">Количество заключенных энергосервисных договоров </t>
  </si>
  <si>
    <t>Доля объектов  культуры  МО «Кош-Агачский район, в которых произведена реконструкция и капитальный ремонт в общем количестве объектов</t>
  </si>
  <si>
    <t>Наличие смет на проведение капитального ремонта объектов культуры,</t>
  </si>
  <si>
    <t>направление 3</t>
  </si>
  <si>
    <t>направление 4</t>
  </si>
  <si>
    <t xml:space="preserve">                                                         ПРИЛОЖЕНИЕ № 7                                              к муниципаьной программе     «Организация условий и повышение эффективности систем жизнеобеспечения» </t>
  </si>
  <si>
    <t>Организация условий и повышение эффективности систем жизнеобеспечения МО "Кош-Агачский район"</t>
  </si>
  <si>
    <t>Отдел строительства, архитектуры, земельно- имущественных отношений и ЖКХ</t>
  </si>
  <si>
    <t>Обеспечивающая подпрограмма муниципальной программы</t>
  </si>
  <si>
    <t>"Повышение эффективности государственного управления отдела строительства, архитектуры, земельно- имущественных отношений и ЖКХ</t>
  </si>
  <si>
    <t>Снижение рисков возникновения чрезвычайных ситуаций (далее ЧС)  различного характера на терри-тории МО «Кош-Агачский район»</t>
  </si>
  <si>
    <t>МКУ "ГО ЧС и ЕДДС"</t>
  </si>
  <si>
    <t>Создание и поддержание в состоянии постоянной готовности к использованию технические системы управления гражданской обороны, системы оповещения населения об опасностях, возникающих при ведении воен¬ных действий или вследствие этих действий, за-щитные сооружения и другие объекты гражданской обороны, создание и содержание в целях гражданской обороны запасы материально-технических, продовольственных, медицинских и иных средств (мобилизационный резерв)</t>
  </si>
  <si>
    <t xml:space="preserve"> Уровень оснащения современными технологиями, техникой и средствами для ликвидации ЧС</t>
  </si>
  <si>
    <t>Доля средств индивидуальной защиты населения (мобилизационного резерва) прошедших лабораторные испытания</t>
  </si>
  <si>
    <t>совершенствование организации движения транспорта и пешеходов</t>
  </si>
  <si>
    <t>Количество ДТП с пострадавшими</t>
  </si>
  <si>
    <t>предупреждение опасного поведения участников дорожного движения</t>
  </si>
  <si>
    <t xml:space="preserve"> Количество проведенных мероприятий в сфере совершенствования организации движения транспорта и пешеходов </t>
  </si>
  <si>
    <t>1.2.3.</t>
  </si>
  <si>
    <t>Снижение уровня преступности на территории муниципального образования «Кош-Агачский район», в том числе краж скота</t>
  </si>
  <si>
    <t>количество граждан, добровольно сдавших в МВД РФ по Республике Алтай незаконно хранящиеся у них предметы вооружения</t>
  </si>
  <si>
    <t xml:space="preserve">Профилактика и комплексные меры по противодействию терроризму </t>
  </si>
  <si>
    <t>Создание эффективной системы информационно - пропагандистского противодействия терроризму</t>
  </si>
  <si>
    <t>Повышение уровня межведомственного взаимодействия и координации деятельности органов государственной власти, территориальных органов федеральных органов исполнительной власти  МО «Кош-Агачский район», органов местного самоуправления по вопросам профилактики терроризма</t>
  </si>
  <si>
    <t xml:space="preserve">Количество изданных  памяток, листовок, буклетов 
по действиям населения при угрозе возникновения чрезвычайной ситуации террористического характера
</t>
  </si>
  <si>
    <t xml:space="preserve">Проведение совместных обследований объектов жизнеобеспечения, критически важных объектов, объектов социальной сферы, объектов с массовым пребыванием граждан, а также объектов возможных террористических посягательств, расположенных на территории МО «Кош-Агачский  район», на предмет антитеррористической защищенности
</t>
  </si>
  <si>
    <t>1.4.1.</t>
  </si>
  <si>
    <t>Уменьшение проявлений экстремизма и негативного отношения к лицам других национальностей и религиозных конфессий</t>
  </si>
  <si>
    <t>Информирование населения  МО «Кош-Агачский район» по вопросам противодействия экстремизму</t>
  </si>
  <si>
    <t>1.4.2.</t>
  </si>
  <si>
    <t>количество проведенных совещаний с  подразделениями администрации района с правоохранительными органами, учреждениями социальной сферы, общественными организациями и гражданами района, направленными на профилактику экстремизма и правонарушений</t>
  </si>
  <si>
    <t>количество проведенных мероприятий по информационно-пропагандистской  деятельности о профилактике экстремизма и правонарушений</t>
  </si>
  <si>
    <t>Повышение качества, доступности и безопасности пассажироперевозок по межпоселенческим и внутрипоселенческим маршрутам</t>
  </si>
  <si>
    <t>Увеличение протяжённости, соответствующих нормативным требованиям, автомобильных дорог местного значения.</t>
  </si>
  <si>
    <t>2.1.3.</t>
  </si>
  <si>
    <t>Организация сбора, вывоза, утилизации, переработки бытовых  отходов, содержание мест захоронения и снижение кол-ва безнадзорных животных</t>
  </si>
  <si>
    <t>количество рейсов выполненных по расписанию</t>
  </si>
  <si>
    <t>доля протяженности автомобильных дорог общего пользования, не отвечающих нормативным требованиям в общей протяженности автомобильных дорог</t>
  </si>
  <si>
    <t>доля полигонов ТБО соответствующих СанПиН от общего кол-ва полигонов ТБО</t>
  </si>
  <si>
    <t xml:space="preserve">Развитие рыночных механизмов функционирования ЖКХ и повышение качества услуг ЖКХ; </t>
  </si>
  <si>
    <t>Создание оптимальных нормативно-правовых, организационных и экономических условий для реализации стратегии развития услуг ЖКХ</t>
  </si>
  <si>
    <t>Организация строительства и ремонта объектов коммунально-бытового хозяйства</t>
  </si>
  <si>
    <t>2.2.3.</t>
  </si>
  <si>
    <t>Количество построенных и отремонтированных скважин</t>
  </si>
  <si>
    <t>Организация работ по межеванию земельных участков для размещения полигонов и биометрических ям</t>
  </si>
  <si>
    <t xml:space="preserve">Количество отмежеванных земельных участков для размещения
 полигонов и биотермических ям
</t>
  </si>
  <si>
    <t>Разработка ПСД</t>
  </si>
  <si>
    <t>2.2.4.</t>
  </si>
  <si>
    <t>Количество разработанной проектно-сметной документации для строительства объектов коммунальной и жилищной  инфраструктуры</t>
  </si>
  <si>
    <t>Организация строительства и ремонта объектов жилищно – гражданского хозяйства</t>
  </si>
  <si>
    <t>Выполнение проектов планировки территории сельских поселений</t>
  </si>
  <si>
    <t xml:space="preserve">Проведение энергетического обследования муниципальных бюджетных учреждений
</t>
  </si>
  <si>
    <t xml:space="preserve"> Капитальный ремонт муниципальных  объектов района</t>
  </si>
  <si>
    <t>2.3.3.</t>
  </si>
  <si>
    <t>2.3.4.</t>
  </si>
  <si>
    <t>03</t>
  </si>
  <si>
    <t>09</t>
  </si>
  <si>
    <t>03 1 10 00000</t>
  </si>
  <si>
    <t>14</t>
  </si>
  <si>
    <t>03 1 20 00000</t>
  </si>
  <si>
    <t>03 1 30 00000</t>
  </si>
  <si>
    <t>999</t>
  </si>
  <si>
    <t>03 1 40 00000</t>
  </si>
  <si>
    <t>074</t>
  </si>
  <si>
    <t>Отдел строительства, архитектуры, эемельно-имущественных отношений и ЖКХ</t>
  </si>
  <si>
    <t>03 2 01 00Д00</t>
  </si>
  <si>
    <t>033Л907110005</t>
  </si>
  <si>
    <t>907</t>
  </si>
  <si>
    <t>12</t>
  </si>
  <si>
    <t>03 2 03 00000</t>
  </si>
  <si>
    <t>03 2 02 00000</t>
  </si>
  <si>
    <t>05</t>
  </si>
  <si>
    <t>Администрация МО "Кош-Агачскийрайон" отдел строительства, архитектуры</t>
  </si>
  <si>
    <t>Администрация МО "Кош-Агачскийрайон" отдел строительства, архитектуры, земельно-имущественных отношений и ЖКХ</t>
  </si>
  <si>
    <t>Оценка расходов,  рублей</t>
  </si>
  <si>
    <t>Расходы местного бюджета, рублей</t>
  </si>
  <si>
    <t>Усточивое развитие системы предупреждения чрезвычайных ситуаций и ликвидации их последствий</t>
  </si>
  <si>
    <t>План реализации муниципальной программы "Организация условий и повышение эффективности систем жизнеобеспечения МО "Кош-Агачский район" на 2017 год</t>
  </si>
  <si>
    <t>Противодействие коррупции</t>
  </si>
  <si>
    <t>Безопасный город</t>
  </si>
  <si>
    <t>Отдел правовй работы  и контроля</t>
  </si>
  <si>
    <t>, том числе приобретение специализированной техники</t>
  </si>
  <si>
    <t>приобретение одной единицы техники</t>
  </si>
  <si>
    <t>усточивое развитие территорий</t>
  </si>
  <si>
    <t>направление</t>
  </si>
  <si>
    <t>строительство СДК в с. Новый Бельтир</t>
  </si>
  <si>
    <t>092</t>
  </si>
  <si>
    <t>0411220000</t>
  </si>
  <si>
    <t>2.4</t>
  </si>
  <si>
    <t>2.4.1</t>
  </si>
  <si>
    <t xml:space="preserve">Усточивое развитие сельских территорий </t>
  </si>
  <si>
    <t>мероприятяие</t>
  </si>
  <si>
    <t>Строительство СДК в с. Новый бельтир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</si>
</sst>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"/>
    <numFmt numFmtId="173" formatCode="0.000"/>
    <numFmt numFmtId="174" formatCode="#,##0.000"/>
    <numFmt numFmtId="175" formatCode="[$-FC19]d\ mmmm\ yyyy\ &quot;г.&quot;"/>
    <numFmt numFmtId="176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9" fontId="4" fillId="0" borderId="15" xfId="53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/>
    </xf>
    <xf numFmtId="0" fontId="0" fillId="0" borderId="11" xfId="0" applyBorder="1" applyAlignment="1">
      <alignment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49" fontId="4" fillId="0" borderId="11" xfId="53" applyNumberFormat="1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left" vertical="top" wrapText="1"/>
    </xf>
    <xf numFmtId="2" fontId="0" fillId="0" borderId="11" xfId="0" applyNumberForma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6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16" fontId="4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68" fillId="0" borderId="11" xfId="0" applyFont="1" applyBorder="1" applyAlignment="1">
      <alignment vertical="center" wrapText="1"/>
    </xf>
    <xf numFmtId="164" fontId="4" fillId="0" borderId="15" xfId="0" applyNumberFormat="1" applyFont="1" applyBorder="1" applyAlignment="1">
      <alignment horizontal="right"/>
    </xf>
    <xf numFmtId="164" fontId="6" fillId="0" borderId="15" xfId="0" applyNumberFormat="1" applyFont="1" applyFill="1" applyBorder="1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vertical="center"/>
    </xf>
    <xf numFmtId="0" fontId="70" fillId="34" borderId="0" xfId="0" applyFont="1" applyFill="1" applyAlignment="1">
      <alignment wrapText="1"/>
    </xf>
    <xf numFmtId="0" fontId="70" fillId="34" borderId="0" xfId="0" applyFont="1" applyFill="1" applyAlignment="1">
      <alignment/>
    </xf>
    <xf numFmtId="0" fontId="69" fillId="34" borderId="0" xfId="0" applyFont="1" applyFill="1" applyAlignment="1">
      <alignment wrapText="1"/>
    </xf>
    <xf numFmtId="0" fontId="69" fillId="34" borderId="0" xfId="0" applyFont="1" applyFill="1" applyAlignment="1">
      <alignment/>
    </xf>
    <xf numFmtId="0" fontId="71" fillId="0" borderId="0" xfId="0" applyFont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34" borderId="11" xfId="0" applyFont="1" applyFill="1" applyBorder="1" applyAlignment="1">
      <alignment horizontal="left" vertical="center" wrapText="1"/>
    </xf>
    <xf numFmtId="14" fontId="71" fillId="0" borderId="11" xfId="0" applyNumberFormat="1" applyFont="1" applyBorder="1" applyAlignment="1">
      <alignment horizontal="left" vertical="center" wrapText="1"/>
    </xf>
    <xf numFmtId="0" fontId="72" fillId="34" borderId="11" xfId="0" applyFont="1" applyFill="1" applyBorder="1" applyAlignment="1">
      <alignment horizontal="left" vertical="center" wrapText="1"/>
    </xf>
    <xf numFmtId="0" fontId="72" fillId="34" borderId="18" xfId="0" applyFont="1" applyFill="1" applyBorder="1" applyAlignment="1">
      <alignment horizontal="left" vertical="center" wrapText="1"/>
    </xf>
    <xf numFmtId="0" fontId="71" fillId="34" borderId="19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73" fillId="0" borderId="0" xfId="0" applyFont="1" applyAlignment="1">
      <alignment wrapText="1"/>
    </xf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73" fillId="0" borderId="11" xfId="0" applyFont="1" applyBorder="1" applyAlignment="1">
      <alignment vertical="center" wrapText="1"/>
    </xf>
    <xf numFmtId="0" fontId="73" fillId="0" borderId="11" xfId="0" applyFont="1" applyBorder="1" applyAlignment="1">
      <alignment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left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2" fontId="74" fillId="7" borderId="11" xfId="0" applyNumberFormat="1" applyFont="1" applyFill="1" applyBorder="1" applyAlignment="1">
      <alignment horizontal="center" vertical="center" wrapText="1"/>
    </xf>
    <xf numFmtId="2" fontId="74" fillId="7" borderId="11" xfId="0" applyNumberFormat="1" applyFont="1" applyFill="1" applyBorder="1" applyAlignment="1">
      <alignment horizontal="left" vertical="center" wrapText="1"/>
    </xf>
    <xf numFmtId="2" fontId="73" fillId="0" borderId="11" xfId="0" applyNumberFormat="1" applyFont="1" applyBorder="1" applyAlignment="1">
      <alignment horizontal="center" vertical="center" wrapText="1"/>
    </xf>
    <xf numFmtId="2" fontId="73" fillId="0" borderId="11" xfId="0" applyNumberFormat="1" applyFont="1" applyBorder="1" applyAlignment="1">
      <alignment horizontal="left" vertical="center" wrapText="1"/>
    </xf>
    <xf numFmtId="0" fontId="73" fillId="34" borderId="11" xfId="0" applyFont="1" applyFill="1" applyBorder="1" applyAlignment="1">
      <alignment vertical="center" wrapText="1"/>
    </xf>
    <xf numFmtId="0" fontId="73" fillId="34" borderId="11" xfId="0" applyFont="1" applyFill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49" fontId="74" fillId="34" borderId="11" xfId="0" applyNumberFormat="1" applyFont="1" applyFill="1" applyBorder="1" applyAlignment="1">
      <alignment horizontal="center" vertical="center" wrapText="1"/>
    </xf>
    <xf numFmtId="2" fontId="74" fillId="34" borderId="11" xfId="0" applyNumberFormat="1" applyFont="1" applyFill="1" applyBorder="1" applyAlignment="1">
      <alignment horizontal="center" vertical="center" wrapText="1"/>
    </xf>
    <xf numFmtId="2" fontId="74" fillId="34" borderId="11" xfId="0" applyNumberFormat="1" applyFont="1" applyFill="1" applyBorder="1" applyAlignment="1">
      <alignment horizontal="left" vertical="center" wrapText="1"/>
    </xf>
    <xf numFmtId="0" fontId="16" fillId="34" borderId="15" xfId="0" applyFont="1" applyFill="1" applyBorder="1" applyAlignment="1">
      <alignment vertical="center" wrapText="1"/>
    </xf>
    <xf numFmtId="49" fontId="73" fillId="34" borderId="11" xfId="0" applyNumberFormat="1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horizontal="center" vertical="center"/>
    </xf>
    <xf numFmtId="0" fontId="73" fillId="34" borderId="15" xfId="0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vertical="top" wrapText="1"/>
    </xf>
    <xf numFmtId="49" fontId="73" fillId="34" borderId="18" xfId="0" applyNumberFormat="1" applyFont="1" applyFill="1" applyBorder="1" applyAlignment="1">
      <alignment horizontal="center" vertical="center" wrapText="1"/>
    </xf>
    <xf numFmtId="49" fontId="15" fillId="34" borderId="18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2" fontId="16" fillId="0" borderId="11" xfId="54" applyNumberFormat="1" applyFont="1" applyBorder="1" applyAlignment="1">
      <alignment horizontal="center" vertical="center"/>
      <protection/>
    </xf>
    <xf numFmtId="0" fontId="73" fillId="0" borderId="15" xfId="0" applyFont="1" applyBorder="1" applyAlignment="1">
      <alignment horizontal="center" vertical="center" wrapText="1"/>
    </xf>
    <xf numFmtId="2" fontId="16" fillId="0" borderId="11" xfId="54" applyNumberFormat="1" applyFont="1" applyBorder="1" applyAlignment="1">
      <alignment horizontal="left" vertical="center" wrapText="1"/>
      <protection/>
    </xf>
    <xf numFmtId="0" fontId="73" fillId="0" borderId="11" xfId="0" applyFont="1" applyBorder="1" applyAlignment="1">
      <alignment horizontal="left" vertical="top" wrapText="1"/>
    </xf>
    <xf numFmtId="0" fontId="15" fillId="34" borderId="15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17" fillId="34" borderId="16" xfId="0" applyFont="1" applyFill="1" applyBorder="1" applyAlignment="1">
      <alignment horizontal="left" vertical="center" wrapText="1"/>
    </xf>
    <xf numFmtId="0" fontId="74" fillId="34" borderId="21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 wrapText="1"/>
    </xf>
    <xf numFmtId="2" fontId="16" fillId="35" borderId="11" xfId="54" applyNumberFormat="1" applyFont="1" applyFill="1" applyBorder="1" applyAlignment="1">
      <alignment horizontal="left" vertical="center" wrapText="1"/>
      <protection/>
    </xf>
    <xf numFmtId="1" fontId="4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74" fontId="4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4" fillId="0" borderId="15" xfId="53" applyNumberFormat="1" applyFont="1" applyFill="1" applyBorder="1" applyAlignment="1">
      <alignment vertical="center" wrapText="1"/>
      <protection/>
    </xf>
    <xf numFmtId="49" fontId="4" fillId="0" borderId="14" xfId="53" applyNumberFormat="1" applyFont="1" applyFill="1" applyBorder="1" applyAlignment="1">
      <alignment vertical="center" wrapText="1"/>
      <protection/>
    </xf>
    <xf numFmtId="49" fontId="4" fillId="0" borderId="13" xfId="53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73" fillId="0" borderId="15" xfId="0" applyNumberFormat="1" applyFont="1" applyBorder="1" applyAlignment="1">
      <alignment horizontal="center" vertical="center" wrapText="1"/>
    </xf>
    <xf numFmtId="2" fontId="73" fillId="0" borderId="13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 vertical="center" wrapText="1"/>
    </xf>
    <xf numFmtId="49" fontId="73" fillId="0" borderId="15" xfId="0" applyNumberFormat="1" applyFont="1" applyBorder="1" applyAlignment="1">
      <alignment horizontal="center" vertical="center" wrapText="1"/>
    </xf>
    <xf numFmtId="49" fontId="73" fillId="0" borderId="13" xfId="0" applyNumberFormat="1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73" fillId="0" borderId="0" xfId="0" applyFont="1" applyAlignment="1">
      <alignment horizontal="left" wrapText="1"/>
    </xf>
    <xf numFmtId="0" fontId="71" fillId="34" borderId="15" xfId="0" applyFont="1" applyFill="1" applyBorder="1" applyAlignment="1">
      <alignment horizontal="left" vertical="center" wrapText="1"/>
    </xf>
    <xf numFmtId="0" fontId="71" fillId="34" borderId="13" xfId="0" applyFont="1" applyFill="1" applyBorder="1" applyAlignment="1">
      <alignment horizontal="left" vertical="center" wrapText="1"/>
    </xf>
    <xf numFmtId="16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31" xfId="53" applyNumberFormat="1" applyFont="1" applyFill="1" applyBorder="1" applyAlignment="1">
      <alignment horizontal="left" vertical="center" wrapText="1"/>
      <protection/>
    </xf>
    <xf numFmtId="49" fontId="6" fillId="0" borderId="31" xfId="53" applyNumberFormat="1" applyFont="1" applyFill="1" applyBorder="1" applyAlignment="1">
      <alignment vertical="center" wrapText="1"/>
      <protection/>
    </xf>
    <xf numFmtId="49" fontId="6" fillId="0" borderId="32" xfId="53" applyNumberFormat="1" applyFont="1" applyFill="1" applyBorder="1" applyAlignment="1">
      <alignment horizontal="left" vertical="center" wrapText="1"/>
      <protection/>
    </xf>
    <xf numFmtId="0" fontId="44" fillId="0" borderId="14" xfId="0" applyFont="1" applyBorder="1" applyAlignment="1">
      <alignment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0" fontId="6" fillId="0" borderId="13" xfId="53" applyNumberFormat="1" applyFont="1" applyBorder="1" applyAlignment="1">
      <alignment horizontal="center" vertical="center"/>
      <protection/>
    </xf>
    <xf numFmtId="49" fontId="4" fillId="0" borderId="15" xfId="53" applyNumberFormat="1" applyFont="1" applyFill="1" applyBorder="1" applyAlignment="1">
      <alignment horizontal="left" vertical="center" wrapText="1"/>
      <protection/>
    </xf>
    <xf numFmtId="49" fontId="4" fillId="0" borderId="14" xfId="53" applyNumberFormat="1" applyFont="1" applyFill="1" applyBorder="1" applyAlignment="1">
      <alignment horizontal="left" vertical="center" wrapText="1"/>
      <protection/>
    </xf>
    <xf numFmtId="0" fontId="6" fillId="0" borderId="11" xfId="53" applyNumberFormat="1" applyFont="1" applyBorder="1" applyAlignment="1">
      <alignment horizontal="center" vertical="center"/>
      <protection/>
    </xf>
    <xf numFmtId="0" fontId="6" fillId="0" borderId="13" xfId="53" applyNumberFormat="1" applyFont="1" applyFill="1" applyBorder="1" applyAlignment="1">
      <alignment horizontal="center" vertical="center"/>
      <protection/>
    </xf>
    <xf numFmtId="49" fontId="4" fillId="0" borderId="13" xfId="53" applyNumberFormat="1" applyFont="1" applyFill="1" applyBorder="1" applyAlignment="1">
      <alignment horizontal="left" vertical="center" wrapText="1"/>
      <protection/>
    </xf>
    <xf numFmtId="49" fontId="6" fillId="0" borderId="15" xfId="53" applyNumberFormat="1" applyFont="1" applyFill="1" applyBorder="1" applyAlignment="1">
      <alignment horizontal="left" vertical="center" wrapText="1"/>
      <protection/>
    </xf>
    <xf numFmtId="49" fontId="6" fillId="0" borderId="15" xfId="53" applyNumberFormat="1" applyFont="1" applyFill="1" applyBorder="1" applyAlignment="1">
      <alignment vertical="center" wrapText="1"/>
      <protection/>
    </xf>
    <xf numFmtId="0" fontId="6" fillId="0" borderId="11" xfId="0" applyNumberFormat="1" applyFont="1" applyBorder="1" applyAlignment="1">
      <alignment horizontal="center" vertical="center"/>
    </xf>
    <xf numFmtId="1" fontId="6" fillId="0" borderId="15" xfId="53" applyNumberFormat="1" applyFont="1" applyBorder="1" applyAlignment="1">
      <alignment horizontal="center" vertical="center"/>
      <protection/>
    </xf>
    <xf numFmtId="0" fontId="44" fillId="0" borderId="0" xfId="53" applyFont="1" applyFill="1">
      <alignment/>
      <protection/>
    </xf>
    <xf numFmtId="0" fontId="44" fillId="0" borderId="0" xfId="53" applyFont="1" applyFill="1" applyAlignment="1">
      <alignment horizontal="center" vertical="center"/>
      <protection/>
    </xf>
    <xf numFmtId="0" fontId="14" fillId="0" borderId="0" xfId="53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4" fillId="0" borderId="25" xfId="53" applyNumberFormat="1" applyFont="1" applyFill="1" applyBorder="1" applyAlignment="1">
      <alignment horizontal="center" vertical="center" wrapText="1"/>
      <protection/>
    </xf>
    <xf numFmtId="49" fontId="4" fillId="0" borderId="33" xfId="53" applyNumberFormat="1" applyFont="1" applyFill="1" applyBorder="1" applyAlignment="1">
      <alignment horizontal="center" vertical="center" wrapText="1"/>
      <protection/>
    </xf>
    <xf numFmtId="49" fontId="4" fillId="0" borderId="27" xfId="53" applyNumberFormat="1" applyFont="1" applyFill="1" applyBorder="1" applyAlignment="1">
      <alignment horizontal="center" vertical="center" wrapText="1"/>
      <protection/>
    </xf>
    <xf numFmtId="49" fontId="4" fillId="0" borderId="28" xfId="53" applyNumberFormat="1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>
      <alignment/>
      <protection/>
    </xf>
    <xf numFmtId="49" fontId="4" fillId="0" borderId="34" xfId="53" applyNumberFormat="1" applyFont="1" applyFill="1" applyBorder="1" applyAlignment="1">
      <alignment horizontal="center" wrapText="1"/>
      <protection/>
    </xf>
    <xf numFmtId="49" fontId="4" fillId="0" borderId="28" xfId="53" applyNumberFormat="1" applyFont="1" applyFill="1" applyBorder="1" applyAlignment="1">
      <alignment horizontal="center" wrapText="1"/>
      <protection/>
    </xf>
    <xf numFmtId="49" fontId="4" fillId="0" borderId="28" xfId="53" applyNumberFormat="1" applyFont="1" applyFill="1" applyBorder="1" applyAlignment="1">
      <alignment horizontal="center" vertical="center" wrapText="1"/>
      <protection/>
    </xf>
    <xf numFmtId="49" fontId="4" fillId="0" borderId="31" xfId="53" applyNumberFormat="1" applyFont="1" applyFill="1" applyBorder="1" applyAlignment="1">
      <alignment/>
      <protection/>
    </xf>
    <xf numFmtId="0" fontId="6" fillId="0" borderId="32" xfId="53" applyNumberFormat="1" applyFont="1" applyFill="1" applyBorder="1" applyAlignment="1">
      <alignment horizontal="center" vertical="center"/>
      <protection/>
    </xf>
    <xf numFmtId="49" fontId="6" fillId="0" borderId="32" xfId="53" applyNumberFormat="1" applyFont="1" applyFill="1" applyBorder="1" applyAlignment="1">
      <alignment horizontal="center" vertical="center"/>
      <protection/>
    </xf>
    <xf numFmtId="166" fontId="6" fillId="0" borderId="32" xfId="53" applyNumberFormat="1" applyFont="1" applyFill="1" applyBorder="1" applyAlignment="1">
      <alignment horizontal="center" vertical="center"/>
      <protection/>
    </xf>
    <xf numFmtId="0" fontId="44" fillId="0" borderId="14" xfId="0" applyFont="1" applyFill="1" applyBorder="1" applyAlignment="1">
      <alignment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49" fontId="6" fillId="0" borderId="13" xfId="53" applyNumberFormat="1" applyFont="1" applyFill="1" applyBorder="1" applyAlignment="1">
      <alignment horizontal="center" vertical="center"/>
      <protection/>
    </xf>
    <xf numFmtId="2" fontId="6" fillId="0" borderId="13" xfId="53" applyNumberFormat="1" applyFont="1" applyFill="1" applyBorder="1" applyAlignment="1">
      <alignment horizontal="center" vertical="center"/>
      <protection/>
    </xf>
    <xf numFmtId="49" fontId="4" fillId="0" borderId="15" xfId="53" applyNumberFormat="1" applyFont="1" applyFill="1" applyBorder="1" applyAlignment="1">
      <alignment horizontal="center"/>
      <protection/>
    </xf>
    <xf numFmtId="49" fontId="4" fillId="0" borderId="15" xfId="53" applyNumberFormat="1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>
      <alignment horizontal="center" vertical="center"/>
      <protection/>
    </xf>
    <xf numFmtId="0" fontId="4" fillId="0" borderId="13" xfId="53" applyNumberFormat="1" applyFont="1" applyFill="1" applyBorder="1" applyAlignment="1">
      <alignment horizontal="center" vertical="center"/>
      <protection/>
    </xf>
    <xf numFmtId="49" fontId="4" fillId="0" borderId="0" xfId="53" applyNumberFormat="1" applyFont="1" applyFill="1" applyAlignment="1">
      <alignment horizontal="right"/>
      <protection/>
    </xf>
    <xf numFmtId="49" fontId="4" fillId="0" borderId="0" xfId="53" applyNumberFormat="1" applyFont="1" applyFill="1" applyBorder="1" applyAlignment="1">
      <alignment horizontal="right"/>
      <protection/>
    </xf>
    <xf numFmtId="2" fontId="4" fillId="0" borderId="0" xfId="53" applyNumberFormat="1" applyFont="1" applyFill="1" applyBorder="1" applyAlignment="1">
      <alignment horizontal="right"/>
      <protection/>
    </xf>
    <xf numFmtId="49" fontId="4" fillId="0" borderId="14" xfId="53" applyNumberFormat="1" applyFont="1" applyFill="1" applyBorder="1" applyAlignment="1">
      <alignment horizontal="center"/>
      <protection/>
    </xf>
    <xf numFmtId="49" fontId="4" fillId="0" borderId="14" xfId="53" applyNumberFormat="1" applyFont="1" applyFill="1" applyBorder="1" applyAlignment="1">
      <alignment horizontal="center" vertical="center"/>
      <protection/>
    </xf>
    <xf numFmtId="0" fontId="4" fillId="0" borderId="14" xfId="53" applyNumberFormat="1" applyFont="1" applyFill="1" applyBorder="1" applyAlignment="1">
      <alignment horizontal="center" vertical="center"/>
      <protection/>
    </xf>
    <xf numFmtId="0" fontId="6" fillId="0" borderId="11" xfId="53" applyNumberFormat="1" applyFont="1" applyFill="1" applyBorder="1" applyAlignment="1">
      <alignment horizontal="center" vertical="center"/>
      <protection/>
    </xf>
    <xf numFmtId="2" fontId="4" fillId="0" borderId="0" xfId="53" applyNumberFormat="1" applyFont="1" applyFill="1" applyBorder="1">
      <alignment/>
      <protection/>
    </xf>
    <xf numFmtId="49" fontId="4" fillId="0" borderId="0" xfId="53" applyNumberFormat="1" applyFont="1" applyFill="1" applyBorder="1">
      <alignment/>
      <protection/>
    </xf>
    <xf numFmtId="0" fontId="4" fillId="0" borderId="11" xfId="53" applyNumberFormat="1" applyFont="1" applyFill="1" applyBorder="1" applyAlignment="1">
      <alignment horizontal="center" vertical="center"/>
      <protection/>
    </xf>
    <xf numFmtId="49" fontId="4" fillId="0" borderId="13" xfId="53" applyNumberFormat="1" applyFont="1" applyFill="1" applyBorder="1" applyAlignment="1">
      <alignment horizontal="center"/>
      <protection/>
    </xf>
    <xf numFmtId="49" fontId="4" fillId="0" borderId="13" xfId="53" applyNumberFormat="1" applyFont="1" applyFill="1" applyBorder="1" applyAlignment="1">
      <alignment horizontal="center" vertical="center"/>
      <protection/>
    </xf>
    <xf numFmtId="0" fontId="4" fillId="0" borderId="13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6" fillId="0" borderId="11" xfId="53" applyNumberFormat="1" applyFont="1" applyFill="1" applyBorder="1" applyAlignment="1">
      <alignment horizontal="center" vertical="center"/>
      <protection/>
    </xf>
    <xf numFmtId="0" fontId="44" fillId="0" borderId="14" xfId="0" applyFont="1" applyFill="1" applyBorder="1" applyAlignment="1">
      <alignment/>
    </xf>
    <xf numFmtId="49" fontId="4" fillId="0" borderId="15" xfId="53" applyNumberFormat="1" applyFont="1" applyFill="1" applyBorder="1" applyAlignment="1">
      <alignment vertical="center"/>
      <protection/>
    </xf>
    <xf numFmtId="0" fontId="4" fillId="0" borderId="15" xfId="53" applyNumberFormat="1" applyFont="1" applyFill="1" applyBorder="1" applyAlignment="1">
      <alignment vertical="center"/>
      <protection/>
    </xf>
    <xf numFmtId="49" fontId="4" fillId="0" borderId="11" xfId="53" applyNumberFormat="1" applyFont="1" applyFill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49" fontId="4" fillId="0" borderId="0" xfId="53" applyNumberFormat="1" applyFont="1" applyFill="1" applyBorder="1" applyAlignment="1">
      <alignment wrapText="1"/>
      <protection/>
    </xf>
    <xf numFmtId="0" fontId="6" fillId="0" borderId="15" xfId="53" applyNumberFormat="1" applyFont="1" applyFill="1" applyBorder="1" applyAlignment="1">
      <alignment horizontal="center" vertical="center"/>
      <protection/>
    </xf>
    <xf numFmtId="49" fontId="6" fillId="0" borderId="15" xfId="53" applyNumberFormat="1" applyFont="1" applyFill="1" applyBorder="1" applyAlignment="1">
      <alignment horizontal="center" vertical="center"/>
      <protection/>
    </xf>
    <xf numFmtId="1" fontId="6" fillId="0" borderId="15" xfId="53" applyNumberFormat="1" applyFont="1" applyFill="1" applyBorder="1" applyAlignment="1">
      <alignment horizontal="center" vertical="center"/>
      <protection/>
    </xf>
    <xf numFmtId="2" fontId="6" fillId="0" borderId="15" xfId="53" applyNumberFormat="1" applyFont="1" applyFill="1" applyBorder="1" applyAlignment="1">
      <alignment horizontal="center" vertical="center"/>
      <protection/>
    </xf>
    <xf numFmtId="49" fontId="4" fillId="0" borderId="11" xfId="53" applyNumberFormat="1" applyFont="1" applyFill="1" applyBorder="1" applyAlignment="1">
      <alignment vertical="center"/>
      <protection/>
    </xf>
    <xf numFmtId="0" fontId="18" fillId="0" borderId="11" xfId="53" applyFont="1" applyFill="1" applyBorder="1" applyAlignment="1">
      <alignment wrapText="1"/>
      <protection/>
    </xf>
    <xf numFmtId="49" fontId="18" fillId="0" borderId="11" xfId="53" applyNumberFormat="1" applyFont="1" applyFill="1" applyBorder="1" applyAlignment="1">
      <alignment vertical="center"/>
      <protection/>
    </xf>
    <xf numFmtId="0" fontId="18" fillId="0" borderId="11" xfId="53" applyFont="1" applyFill="1" applyBorder="1" applyAlignment="1">
      <alignment vertical="center"/>
      <protection/>
    </xf>
    <xf numFmtId="0" fontId="44" fillId="0" borderId="11" xfId="53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0" fontId="45" fillId="0" borderId="11" xfId="53" applyFont="1" applyFill="1" applyBorder="1" applyAlignment="1">
      <alignment horizontal="center" vertical="center"/>
      <protection/>
    </xf>
    <xf numFmtId="0" fontId="44" fillId="0" borderId="11" xfId="53" applyFont="1" applyFill="1" applyBorder="1">
      <alignment/>
      <protection/>
    </xf>
    <xf numFmtId="0" fontId="18" fillId="0" borderId="11" xfId="53" applyFont="1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left" vertical="center"/>
      <protection/>
    </xf>
    <xf numFmtId="49" fontId="44" fillId="0" borderId="11" xfId="53" applyNumberFormat="1" applyFont="1" applyFill="1" applyBorder="1" applyAlignment="1">
      <alignment horizontal="center" vertical="center"/>
      <protection/>
    </xf>
    <xf numFmtId="0" fontId="44" fillId="0" borderId="15" xfId="53" applyFont="1" applyFill="1" applyBorder="1" applyAlignment="1">
      <alignment wrapText="1"/>
      <protection/>
    </xf>
    <xf numFmtId="49" fontId="18" fillId="0" borderId="15" xfId="53" applyNumberFormat="1" applyFont="1" applyFill="1" applyBorder="1" applyAlignment="1">
      <alignment vertical="center"/>
      <protection/>
    </xf>
    <xf numFmtId="49" fontId="44" fillId="0" borderId="15" xfId="53" applyNumberFormat="1" applyFont="1" applyFill="1" applyBorder="1">
      <alignment/>
      <protection/>
    </xf>
    <xf numFmtId="3" fontId="44" fillId="0" borderId="15" xfId="53" applyNumberFormat="1" applyFont="1" applyFill="1" applyBorder="1" applyAlignment="1">
      <alignment horizontal="center" vertical="center"/>
      <protection/>
    </xf>
    <xf numFmtId="0" fontId="44" fillId="0" borderId="11" xfId="53" applyFont="1" applyFill="1" applyBorder="1" applyAlignment="1">
      <alignment wrapText="1"/>
      <protection/>
    </xf>
    <xf numFmtId="0" fontId="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44" fillId="0" borderId="31" xfId="0" applyFont="1" applyBorder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4" fillId="0" borderId="0" xfId="0" applyNumberFormat="1" applyFont="1" applyAlignment="1">
      <alignment/>
    </xf>
    <xf numFmtId="0" fontId="44" fillId="0" borderId="13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18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49" fontId="47" fillId="0" borderId="0" xfId="0" applyNumberFormat="1" applyFont="1" applyAlignment="1">
      <alignment/>
    </xf>
    <xf numFmtId="0" fontId="18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right"/>
    </xf>
    <xf numFmtId="0" fontId="18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" fontId="6" fillId="0" borderId="15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4" fillId="0" borderId="20" xfId="0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49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4" xfId="55"/>
    <cellStyle name="Обычный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22">
      <selection activeCell="A1" sqref="A1"/>
    </sheetView>
  </sheetViews>
  <sheetFormatPr defaultColWidth="9.140625" defaultRowHeight="15"/>
  <cols>
    <col min="1" max="1" width="6.140625" style="0" customWidth="1"/>
    <col min="2" max="2" width="29.421875" style="0" customWidth="1"/>
    <col min="3" max="3" width="12.140625" style="55" customWidth="1"/>
    <col min="9" max="9" width="10.7109375" style="0" customWidth="1"/>
    <col min="10" max="10" width="9.8515625" style="0" customWidth="1"/>
  </cols>
  <sheetData>
    <row r="1" spans="2:10" ht="69" customHeight="1">
      <c r="B1" s="3"/>
      <c r="C1" s="3"/>
      <c r="D1" s="3"/>
      <c r="E1" s="3"/>
      <c r="F1" s="3"/>
      <c r="G1" s="3"/>
      <c r="H1" s="154" t="s">
        <v>115</v>
      </c>
      <c r="I1" s="155"/>
      <c r="J1" s="155"/>
    </row>
    <row r="2" spans="2:10" ht="18" customHeight="1">
      <c r="B2" s="3"/>
      <c r="C2" s="3"/>
      <c r="D2" s="3"/>
      <c r="E2" s="3"/>
      <c r="F2" s="3"/>
      <c r="G2" s="3"/>
      <c r="H2" s="7"/>
      <c r="I2" s="8"/>
      <c r="J2" s="8"/>
    </row>
    <row r="3" spans="1:10" ht="21.75" customHeight="1">
      <c r="A3" s="157" t="s">
        <v>69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2:10" ht="16.5" customHeight="1">
      <c r="B4" s="3"/>
      <c r="C4" s="3"/>
      <c r="D4" s="3"/>
      <c r="E4" s="3"/>
      <c r="F4" s="3"/>
      <c r="G4" s="3"/>
      <c r="H4" s="7"/>
      <c r="I4" s="8"/>
      <c r="J4" s="8"/>
    </row>
    <row r="5" spans="1:10" ht="15">
      <c r="A5" s="5" t="s">
        <v>70</v>
      </c>
      <c r="B5" s="3"/>
      <c r="C5" s="3"/>
      <c r="D5" s="52" t="s">
        <v>114</v>
      </c>
      <c r="E5" s="3"/>
      <c r="F5" s="3"/>
      <c r="G5" s="3"/>
      <c r="H5" s="3"/>
      <c r="I5" s="3"/>
      <c r="J5" s="3"/>
    </row>
    <row r="6" spans="1:10" ht="35.25" customHeight="1">
      <c r="A6" s="51" t="s">
        <v>71</v>
      </c>
      <c r="B6" s="50"/>
      <c r="C6" s="3"/>
      <c r="D6" s="150" t="s">
        <v>112</v>
      </c>
      <c r="E6" s="151"/>
      <c r="F6" s="151"/>
      <c r="G6" s="151"/>
      <c r="H6" s="151"/>
      <c r="I6" s="151"/>
      <c r="J6" s="151"/>
    </row>
    <row r="7" spans="2:10" ht="12.75" customHeight="1">
      <c r="B7" s="3"/>
      <c r="C7" s="3"/>
      <c r="D7" s="3"/>
      <c r="E7" s="3"/>
      <c r="F7" s="3"/>
      <c r="G7" s="3"/>
      <c r="H7" s="3"/>
      <c r="I7" s="3"/>
      <c r="J7" s="3"/>
    </row>
    <row r="8" spans="1:11" s="2" customFormat="1" ht="15">
      <c r="A8" s="159" t="s">
        <v>0</v>
      </c>
      <c r="B8" s="149" t="s">
        <v>1</v>
      </c>
      <c r="C8" s="160" t="s">
        <v>2</v>
      </c>
      <c r="D8" s="149"/>
      <c r="E8" s="149"/>
      <c r="F8" s="149"/>
      <c r="G8" s="149"/>
      <c r="H8" s="149"/>
      <c r="I8" s="149"/>
      <c r="J8" s="149"/>
      <c r="K8" s="1"/>
    </row>
    <row r="9" spans="1:11" s="2" customFormat="1" ht="15">
      <c r="A9" s="159"/>
      <c r="B9" s="149"/>
      <c r="C9" s="160"/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"/>
    </row>
    <row r="10" spans="1:14" s="2" customFormat="1" ht="23.25" customHeight="1">
      <c r="A10" s="159"/>
      <c r="B10" s="149"/>
      <c r="C10" s="160"/>
      <c r="D10" s="10" t="s">
        <v>3</v>
      </c>
      <c r="E10" s="10" t="s">
        <v>4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"/>
      <c r="N10" s="1"/>
    </row>
    <row r="11" spans="1:10" ht="15">
      <c r="A11" s="9"/>
      <c r="B11" s="152" t="s">
        <v>113</v>
      </c>
      <c r="C11" s="156"/>
      <c r="D11" s="156"/>
      <c r="E11" s="156"/>
      <c r="F11" s="156"/>
      <c r="G11" s="156"/>
      <c r="H11" s="156"/>
      <c r="I11" s="156"/>
      <c r="J11" s="156"/>
    </row>
    <row r="12" spans="1:10" ht="25.5">
      <c r="A12" s="9"/>
      <c r="B12" s="17" t="s">
        <v>116</v>
      </c>
      <c r="C12" s="53" t="s">
        <v>90</v>
      </c>
      <c r="D12" s="9"/>
      <c r="E12" s="9"/>
      <c r="F12" s="9"/>
      <c r="G12" s="146"/>
      <c r="H12" s="9"/>
      <c r="I12" s="9"/>
      <c r="J12" s="9"/>
    </row>
    <row r="13" spans="1:10" ht="25.5">
      <c r="A13" s="9"/>
      <c r="B13" s="17" t="s">
        <v>117</v>
      </c>
      <c r="C13" s="53" t="s">
        <v>103</v>
      </c>
      <c r="D13" s="9"/>
      <c r="E13" s="9"/>
      <c r="F13" s="9"/>
      <c r="G13" s="9"/>
      <c r="H13" s="9"/>
      <c r="I13" s="9"/>
      <c r="J13" s="9"/>
    </row>
    <row r="14" spans="1:10" ht="25.5">
      <c r="A14" s="9"/>
      <c r="B14" s="17" t="s">
        <v>118</v>
      </c>
      <c r="C14" s="53" t="s">
        <v>103</v>
      </c>
      <c r="D14" s="9"/>
      <c r="E14" s="9"/>
      <c r="F14" s="9"/>
      <c r="G14" s="9"/>
      <c r="H14" s="9"/>
      <c r="I14" s="9"/>
      <c r="J14" s="9"/>
    </row>
    <row r="15" spans="1:10" ht="25.5">
      <c r="A15" s="9"/>
      <c r="B15" s="17" t="s">
        <v>119</v>
      </c>
      <c r="C15" s="18" t="s">
        <v>103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</row>
    <row r="16" spans="1:10" ht="102">
      <c r="A16" s="9"/>
      <c r="B16" s="17" t="s">
        <v>89</v>
      </c>
      <c r="C16" s="18" t="s">
        <v>90</v>
      </c>
      <c r="D16" s="146">
        <v>9.907</v>
      </c>
      <c r="E16" s="146">
        <v>10.726</v>
      </c>
      <c r="F16" s="146">
        <v>7.328</v>
      </c>
      <c r="G16" s="146">
        <v>7.206</v>
      </c>
      <c r="H16" s="146">
        <v>7.011</v>
      </c>
      <c r="I16" s="146">
        <v>6.929</v>
      </c>
      <c r="J16" s="146">
        <v>6.812</v>
      </c>
    </row>
    <row r="17" spans="1:10" ht="15">
      <c r="A17" s="9"/>
      <c r="B17" s="17" t="s">
        <v>155</v>
      </c>
      <c r="C17" s="18" t="s">
        <v>103</v>
      </c>
      <c r="D17" s="146"/>
      <c r="E17" s="146"/>
      <c r="F17" s="146">
        <v>156</v>
      </c>
      <c r="G17" s="146">
        <v>123</v>
      </c>
      <c r="H17" s="146">
        <v>140</v>
      </c>
      <c r="I17" s="146"/>
      <c r="J17" s="146"/>
    </row>
    <row r="18" spans="1:10" ht="51">
      <c r="A18" s="9"/>
      <c r="B18" s="17" t="s">
        <v>120</v>
      </c>
      <c r="C18" s="56" t="s">
        <v>121</v>
      </c>
      <c r="D18" s="146">
        <v>412.771</v>
      </c>
      <c r="E18" s="146">
        <v>403.267</v>
      </c>
      <c r="F18" s="146">
        <v>152.776</v>
      </c>
      <c r="G18" s="146">
        <v>99.852</v>
      </c>
      <c r="H18" s="146">
        <v>109.192</v>
      </c>
      <c r="I18" s="146">
        <v>130.885</v>
      </c>
      <c r="J18" s="146">
        <v>130.781</v>
      </c>
    </row>
    <row r="19" spans="1:10" ht="15">
      <c r="A19" s="152" t="s">
        <v>122</v>
      </c>
      <c r="B19" s="152"/>
      <c r="C19" s="152"/>
      <c r="D19" s="152"/>
      <c r="E19" s="152"/>
      <c r="F19" s="152"/>
      <c r="G19" s="152"/>
      <c r="H19" s="152"/>
      <c r="I19" s="152"/>
      <c r="J19" s="152"/>
    </row>
    <row r="20" spans="1:10" ht="51">
      <c r="A20" s="9"/>
      <c r="B20" s="17" t="s">
        <v>123</v>
      </c>
      <c r="C20" s="60" t="s">
        <v>90</v>
      </c>
      <c r="D20" s="61"/>
      <c r="E20" s="61"/>
      <c r="F20" s="61"/>
      <c r="G20" s="61"/>
      <c r="H20" s="61"/>
      <c r="I20" s="61"/>
      <c r="J20" s="61"/>
    </row>
    <row r="21" spans="1:10" ht="38.25" customHeight="1">
      <c r="A21" s="9"/>
      <c r="B21" s="58" t="s">
        <v>124</v>
      </c>
      <c r="C21" s="60" t="s">
        <v>103</v>
      </c>
      <c r="D21" s="60">
        <v>60</v>
      </c>
      <c r="E21" s="60">
        <v>60</v>
      </c>
      <c r="F21" s="60">
        <v>60</v>
      </c>
      <c r="G21" s="60">
        <v>60</v>
      </c>
      <c r="H21" s="60">
        <v>60</v>
      </c>
      <c r="I21" s="60">
        <v>60</v>
      </c>
      <c r="J21" s="60">
        <v>60</v>
      </c>
    </row>
    <row r="22" spans="1:10" ht="45" customHeight="1">
      <c r="A22" s="9"/>
      <c r="B22" s="58" t="s">
        <v>104</v>
      </c>
      <c r="C22" s="60" t="s">
        <v>132</v>
      </c>
      <c r="D22" s="60"/>
      <c r="E22" s="60"/>
      <c r="F22" s="60"/>
      <c r="G22" s="60"/>
      <c r="H22" s="60"/>
      <c r="I22" s="60"/>
      <c r="J22" s="60"/>
    </row>
    <row r="23" spans="1:10" ht="79.5" customHeight="1">
      <c r="A23" s="9"/>
      <c r="B23" s="59" t="s">
        <v>125</v>
      </c>
      <c r="C23" s="60" t="s">
        <v>126</v>
      </c>
      <c r="D23" s="60" t="s">
        <v>127</v>
      </c>
      <c r="E23" s="60" t="s">
        <v>127</v>
      </c>
      <c r="F23" s="60" t="s">
        <v>127</v>
      </c>
      <c r="G23" s="60" t="s">
        <v>127</v>
      </c>
      <c r="H23" s="60" t="s">
        <v>127</v>
      </c>
      <c r="I23" s="60" t="s">
        <v>127</v>
      </c>
      <c r="J23" s="60" t="s">
        <v>127</v>
      </c>
    </row>
    <row r="24" spans="1:10" ht="15">
      <c r="A24" s="153" t="s">
        <v>128</v>
      </c>
      <c r="B24" s="153"/>
      <c r="C24" s="153"/>
      <c r="D24" s="153"/>
      <c r="E24" s="153"/>
      <c r="F24" s="153"/>
      <c r="G24" s="153"/>
      <c r="H24" s="153"/>
      <c r="I24" s="153"/>
      <c r="J24" s="153"/>
    </row>
    <row r="25" spans="1:10" ht="38.25">
      <c r="A25" s="9"/>
      <c r="B25" s="59" t="s">
        <v>129</v>
      </c>
      <c r="C25" s="62" t="s">
        <v>130</v>
      </c>
      <c r="D25" s="60">
        <v>229.2</v>
      </c>
      <c r="E25" s="60">
        <v>240.4</v>
      </c>
      <c r="F25" s="60">
        <v>290.9</v>
      </c>
      <c r="G25" s="60">
        <v>335.9</v>
      </c>
      <c r="H25" s="60">
        <v>335.9</v>
      </c>
      <c r="I25" s="60">
        <v>353.9</v>
      </c>
      <c r="J25" s="60">
        <v>353.9</v>
      </c>
    </row>
    <row r="26" spans="1:10" ht="96" customHeight="1">
      <c r="A26" s="9"/>
      <c r="B26" s="59" t="s">
        <v>131</v>
      </c>
      <c r="C26" s="63" t="s">
        <v>132</v>
      </c>
      <c r="D26" s="60">
        <v>16479</v>
      </c>
      <c r="E26" s="60">
        <v>16479</v>
      </c>
      <c r="F26" s="60">
        <v>17313</v>
      </c>
      <c r="G26" s="60">
        <v>17435</v>
      </c>
      <c r="H26" s="60">
        <v>17575</v>
      </c>
      <c r="I26" s="60">
        <v>17610</v>
      </c>
      <c r="J26" s="60">
        <v>17646</v>
      </c>
    </row>
    <row r="27" spans="1:10" ht="25.5">
      <c r="A27" s="9"/>
      <c r="B27" s="58" t="s">
        <v>156</v>
      </c>
      <c r="C27" s="54" t="s">
        <v>133</v>
      </c>
      <c r="D27" s="46"/>
      <c r="E27" s="46"/>
      <c r="F27" s="64">
        <v>13605</v>
      </c>
      <c r="G27" s="64">
        <v>10431</v>
      </c>
      <c r="H27" s="64">
        <v>11867</v>
      </c>
      <c r="I27" s="46"/>
      <c r="J27" s="46"/>
    </row>
    <row r="28" spans="1:10" ht="51">
      <c r="A28" s="9"/>
      <c r="B28" s="145" t="s">
        <v>134</v>
      </c>
      <c r="C28" s="60" t="s">
        <v>135</v>
      </c>
      <c r="D28" s="147">
        <v>7550</v>
      </c>
      <c r="E28" s="147">
        <v>7443.898</v>
      </c>
      <c r="F28" s="147">
        <v>2854.1620000000003</v>
      </c>
      <c r="G28" s="147">
        <v>1876.117</v>
      </c>
      <c r="H28" s="147">
        <v>2063.7290000000003</v>
      </c>
      <c r="I28" s="147">
        <v>2476.474</v>
      </c>
      <c r="J28" s="147">
        <v>2476.474</v>
      </c>
    </row>
    <row r="31" ht="15"/>
    <row r="32" ht="15"/>
    <row r="33" ht="15"/>
    <row r="34" ht="15"/>
    <row r="35" ht="15"/>
    <row r="36" ht="15"/>
  </sheetData>
  <sheetProtection/>
  <mergeCells count="10">
    <mergeCell ref="D8:J8"/>
    <mergeCell ref="D6:J6"/>
    <mergeCell ref="A19:J19"/>
    <mergeCell ref="A24:J24"/>
    <mergeCell ref="H1:J1"/>
    <mergeCell ref="B11:J11"/>
    <mergeCell ref="A3:J3"/>
    <mergeCell ref="A8:A10"/>
    <mergeCell ref="B8:B10"/>
    <mergeCell ref="C8:C10"/>
  </mergeCells>
  <printOptions/>
  <pageMargins left="0.7086614173228347" right="0.7086614173228347" top="0.7480314960629921" bottom="0.7480314960629921" header="0.31496062992125984" footer="0.31496062992125984"/>
  <pageSetup firstPageNumber="33" useFirstPageNumber="1" horizontalDpi="600" verticalDpi="600" orientation="landscape" paperSize="9" r:id="rId3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25">
      <selection activeCell="A27" sqref="A27:F27"/>
    </sheetView>
  </sheetViews>
  <sheetFormatPr defaultColWidth="9.140625" defaultRowHeight="15"/>
  <cols>
    <col min="1" max="1" width="5.57421875" style="0" customWidth="1"/>
    <col min="2" max="2" width="33.28125" style="0" customWidth="1"/>
    <col min="3" max="3" width="27.00390625" style="0" customWidth="1"/>
    <col min="4" max="4" width="15.140625" style="0" customWidth="1"/>
    <col min="5" max="5" width="36.8515625" style="0" customWidth="1"/>
    <col min="6" max="6" width="27.57421875" style="0" customWidth="1"/>
  </cols>
  <sheetData>
    <row r="1" spans="2:6" ht="77.25" customHeight="1">
      <c r="B1" s="3"/>
      <c r="C1" s="3"/>
      <c r="D1" s="3"/>
      <c r="E1" s="3" t="s">
        <v>61</v>
      </c>
      <c r="F1" s="65" t="s">
        <v>136</v>
      </c>
    </row>
    <row r="2" spans="2:6" ht="21.75" customHeight="1">
      <c r="B2" s="3"/>
      <c r="C2" s="3"/>
      <c r="D2" s="3"/>
      <c r="E2" s="7"/>
      <c r="F2" s="8"/>
    </row>
    <row r="3" spans="1:11" ht="25.5" customHeight="1">
      <c r="A3" s="157" t="s">
        <v>69</v>
      </c>
      <c r="B3" s="157"/>
      <c r="C3" s="157"/>
      <c r="D3" s="157"/>
      <c r="E3" s="157"/>
      <c r="F3" s="157"/>
      <c r="G3" s="26"/>
      <c r="H3" s="26"/>
      <c r="I3" s="26"/>
      <c r="J3" s="26"/>
      <c r="K3" s="26"/>
    </row>
    <row r="4" spans="2:11" ht="23.25" customHeight="1">
      <c r="B4" s="3"/>
      <c r="C4" s="3"/>
      <c r="D4" s="3"/>
      <c r="E4" s="3"/>
      <c r="F4" s="3"/>
      <c r="G4" s="3"/>
      <c r="H4" s="3"/>
      <c r="I4" s="7"/>
      <c r="J4" s="8"/>
      <c r="K4" s="8"/>
    </row>
    <row r="5" spans="1:11" ht="15">
      <c r="A5" s="5" t="s">
        <v>70</v>
      </c>
      <c r="B5" s="3"/>
      <c r="C5" s="3"/>
      <c r="D5" s="6" t="s">
        <v>114</v>
      </c>
      <c r="E5" s="3"/>
      <c r="F5" s="3"/>
      <c r="G5" s="3"/>
      <c r="H5" s="3"/>
      <c r="I5" s="3"/>
      <c r="J5" s="3"/>
      <c r="K5" s="3"/>
    </row>
    <row r="6" spans="1:11" ht="15">
      <c r="A6" s="5" t="s">
        <v>71</v>
      </c>
      <c r="B6" s="3"/>
      <c r="C6" s="3"/>
      <c r="D6" s="49" t="s">
        <v>112</v>
      </c>
      <c r="E6" s="28"/>
      <c r="F6" s="3"/>
      <c r="G6" s="3"/>
      <c r="H6" s="3"/>
      <c r="I6" s="3"/>
      <c r="J6" s="3"/>
      <c r="K6" s="3"/>
    </row>
    <row r="7" spans="1:6" ht="15.75" thickBot="1">
      <c r="A7" s="5"/>
      <c r="B7" s="6"/>
      <c r="C7" s="3"/>
      <c r="D7" s="3"/>
      <c r="E7" s="3"/>
      <c r="F7" s="3"/>
    </row>
    <row r="8" spans="1:6" ht="68.25" customHeight="1" thickBot="1">
      <c r="A8" s="13" t="s">
        <v>0</v>
      </c>
      <c r="B8" s="13" t="s">
        <v>13</v>
      </c>
      <c r="C8" s="13" t="s">
        <v>59</v>
      </c>
      <c r="D8" s="13" t="s">
        <v>14</v>
      </c>
      <c r="E8" s="13" t="s">
        <v>45</v>
      </c>
      <c r="F8" s="13" t="s">
        <v>46</v>
      </c>
    </row>
    <row r="9" spans="1:6" ht="20.25" customHeight="1">
      <c r="A9" s="14"/>
      <c r="B9" s="196" t="s">
        <v>113</v>
      </c>
      <c r="C9" s="196"/>
      <c r="D9" s="196"/>
      <c r="E9" s="196"/>
      <c r="F9" s="196"/>
    </row>
    <row r="10" spans="1:6" ht="89.25" customHeight="1">
      <c r="A10" s="10"/>
      <c r="B10" s="67" t="s">
        <v>139</v>
      </c>
      <c r="C10" s="66" t="s">
        <v>140</v>
      </c>
      <c r="D10" s="10" t="s">
        <v>35</v>
      </c>
      <c r="E10" s="10" t="s">
        <v>53</v>
      </c>
      <c r="F10" s="10" t="s">
        <v>53</v>
      </c>
    </row>
    <row r="11" spans="1:6" ht="15">
      <c r="A11" s="14" t="s">
        <v>15</v>
      </c>
      <c r="B11" s="195" t="s">
        <v>122</v>
      </c>
      <c r="C11" s="196"/>
      <c r="D11" s="196"/>
      <c r="E11" s="196"/>
      <c r="F11" s="196"/>
    </row>
    <row r="12" spans="1:6" ht="19.5" customHeight="1">
      <c r="A12" s="181" t="s">
        <v>39</v>
      </c>
      <c r="B12" s="171" t="s">
        <v>141</v>
      </c>
      <c r="C12" s="184" t="s">
        <v>142</v>
      </c>
      <c r="D12" s="184" t="s">
        <v>35</v>
      </c>
      <c r="E12" s="177" t="s">
        <v>116</v>
      </c>
      <c r="F12" s="177" t="s">
        <v>123</v>
      </c>
    </row>
    <row r="13" spans="1:6" ht="36" customHeight="1">
      <c r="A13" s="182"/>
      <c r="B13" s="172"/>
      <c r="C13" s="185"/>
      <c r="D13" s="185"/>
      <c r="E13" s="180"/>
      <c r="F13" s="178"/>
    </row>
    <row r="14" spans="1:6" ht="12" customHeight="1">
      <c r="A14" s="182"/>
      <c r="B14" s="172"/>
      <c r="C14" s="185"/>
      <c r="D14" s="185"/>
      <c r="E14" s="180"/>
      <c r="F14" s="178"/>
    </row>
    <row r="15" spans="1:6" ht="9" customHeight="1">
      <c r="A15" s="183"/>
      <c r="B15" s="183"/>
      <c r="C15" s="183"/>
      <c r="D15" s="183"/>
      <c r="E15" s="179"/>
      <c r="F15" s="179"/>
    </row>
    <row r="16" spans="1:6" ht="49.5" customHeight="1">
      <c r="A16" s="186" t="s">
        <v>40</v>
      </c>
      <c r="B16" s="188" t="s">
        <v>143</v>
      </c>
      <c r="C16" s="188" t="s">
        <v>144</v>
      </c>
      <c r="D16" s="194" t="s">
        <v>35</v>
      </c>
      <c r="E16" s="17" t="s">
        <v>117</v>
      </c>
      <c r="F16" s="56" t="s">
        <v>124</v>
      </c>
    </row>
    <row r="17" spans="1:6" ht="60" customHeight="1">
      <c r="A17" s="187"/>
      <c r="B17" s="189"/>
      <c r="C17" s="189"/>
      <c r="D17" s="183"/>
      <c r="E17" s="45" t="s">
        <v>118</v>
      </c>
      <c r="F17" s="68" t="s">
        <v>104</v>
      </c>
    </row>
    <row r="18" spans="1:6" ht="19.5" customHeight="1">
      <c r="A18" s="174" t="s">
        <v>41</v>
      </c>
      <c r="B18" s="171" t="s">
        <v>145</v>
      </c>
      <c r="C18" s="184" t="s">
        <v>138</v>
      </c>
      <c r="D18" s="184" t="s">
        <v>35</v>
      </c>
      <c r="E18" s="166" t="s">
        <v>146</v>
      </c>
      <c r="F18" s="177" t="s">
        <v>147</v>
      </c>
    </row>
    <row r="19" spans="1:6" ht="28.5" customHeight="1">
      <c r="A19" s="175"/>
      <c r="B19" s="172"/>
      <c r="C19" s="185"/>
      <c r="D19" s="185"/>
      <c r="E19" s="191"/>
      <c r="F19" s="178"/>
    </row>
    <row r="20" spans="1:6" ht="35.25" customHeight="1">
      <c r="A20" s="176"/>
      <c r="B20" s="173"/>
      <c r="C20" s="193"/>
      <c r="D20" s="193"/>
      <c r="E20" s="192"/>
      <c r="F20" s="190"/>
    </row>
    <row r="21" spans="1:6" ht="64.5" customHeight="1">
      <c r="A21" s="69" t="s">
        <v>42</v>
      </c>
      <c r="B21" s="48" t="s">
        <v>148</v>
      </c>
      <c r="C21" s="66" t="s">
        <v>138</v>
      </c>
      <c r="D21" s="66" t="s">
        <v>35</v>
      </c>
      <c r="E21" s="72" t="s">
        <v>149</v>
      </c>
      <c r="F21" s="56" t="s">
        <v>150</v>
      </c>
    </row>
    <row r="22" spans="1:6" ht="18" customHeight="1">
      <c r="A22" s="168" t="s">
        <v>128</v>
      </c>
      <c r="B22" s="169"/>
      <c r="C22" s="169"/>
      <c r="D22" s="169"/>
      <c r="E22" s="169"/>
      <c r="F22" s="170"/>
    </row>
    <row r="23" spans="1:6" ht="60" customHeight="1">
      <c r="A23" s="164" t="s">
        <v>108</v>
      </c>
      <c r="B23" s="161" t="s">
        <v>151</v>
      </c>
      <c r="C23" s="162" t="s">
        <v>152</v>
      </c>
      <c r="D23" s="161" t="s">
        <v>35</v>
      </c>
      <c r="E23" s="166" t="s">
        <v>89</v>
      </c>
      <c r="F23" s="17" t="s">
        <v>129</v>
      </c>
    </row>
    <row r="24" spans="1:6" ht="91.5" customHeight="1">
      <c r="A24" s="165"/>
      <c r="B24" s="161"/>
      <c r="C24" s="163"/>
      <c r="D24" s="161"/>
      <c r="E24" s="167"/>
      <c r="F24" s="74" t="s">
        <v>131</v>
      </c>
    </row>
    <row r="25" spans="1:6" ht="25.5">
      <c r="A25" s="18" t="s">
        <v>109</v>
      </c>
      <c r="B25" s="48" t="s">
        <v>153</v>
      </c>
      <c r="C25" s="66" t="s">
        <v>154</v>
      </c>
      <c r="D25" s="48" t="s">
        <v>35</v>
      </c>
      <c r="E25" s="56" t="s">
        <v>155</v>
      </c>
      <c r="F25" s="56" t="s">
        <v>156</v>
      </c>
    </row>
    <row r="26" spans="1:6" ht="64.5">
      <c r="A26" s="76" t="s">
        <v>157</v>
      </c>
      <c r="B26" s="73" t="s">
        <v>158</v>
      </c>
      <c r="C26" s="60" t="s">
        <v>159</v>
      </c>
      <c r="D26" s="48" t="s">
        <v>35</v>
      </c>
      <c r="E26" s="70" t="s">
        <v>120</v>
      </c>
      <c r="F26" s="70" t="s">
        <v>134</v>
      </c>
    </row>
    <row r="27" spans="1:6" ht="15">
      <c r="A27" s="248"/>
      <c r="B27" s="249"/>
      <c r="C27" s="249"/>
      <c r="D27" s="249"/>
      <c r="E27" s="249"/>
      <c r="F27" s="249"/>
    </row>
  </sheetData>
  <sheetProtection/>
  <mergeCells count="25">
    <mergeCell ref="D18:D20"/>
    <mergeCell ref="C16:C17"/>
    <mergeCell ref="D16:D17"/>
    <mergeCell ref="A3:F3"/>
    <mergeCell ref="B11:F11"/>
    <mergeCell ref="B9:F9"/>
    <mergeCell ref="B12:B15"/>
    <mergeCell ref="C12:C15"/>
    <mergeCell ref="C18:C20"/>
    <mergeCell ref="B18:B20"/>
    <mergeCell ref="A18:A20"/>
    <mergeCell ref="F12:F15"/>
    <mergeCell ref="E12:E15"/>
    <mergeCell ref="A12:A15"/>
    <mergeCell ref="D12:D15"/>
    <mergeCell ref="A16:A17"/>
    <mergeCell ref="B16:B17"/>
    <mergeCell ref="F18:F20"/>
    <mergeCell ref="E18:E20"/>
    <mergeCell ref="D23:D24"/>
    <mergeCell ref="C23:C24"/>
    <mergeCell ref="B23:B24"/>
    <mergeCell ref="A23:A24"/>
    <mergeCell ref="E23:E24"/>
    <mergeCell ref="A22:F22"/>
  </mergeCells>
  <printOptions/>
  <pageMargins left="0.7086614173228347" right="0.7086614173228347" top="0.7480314960629921" bottom="0.7480314960629921" header="0.31496062992125984" footer="0.31496062992125984"/>
  <pageSetup firstPageNumber="37" useFirstPageNumber="1" horizontalDpi="600" verticalDpi="600" orientation="landscape" paperSize="9" scale="78" r:id="rId1"/>
  <headerFooter>
    <oddHeader>&amp;C&amp;P</oddHeader>
  </headerFooter>
  <rowBreaks count="1" manualBreakCount="1">
    <brk id="17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9">
      <selection activeCell="K20" sqref="A1:K20"/>
    </sheetView>
  </sheetViews>
  <sheetFormatPr defaultColWidth="9.140625" defaultRowHeight="15"/>
  <cols>
    <col min="1" max="1" width="5.57421875" style="0" customWidth="1"/>
    <col min="2" max="2" width="30.140625" style="0" customWidth="1"/>
    <col min="3" max="3" width="12.140625" style="0" customWidth="1"/>
    <col min="9" max="9" width="10.7109375" style="0" customWidth="1"/>
    <col min="10" max="10" width="9.8515625" style="0" customWidth="1"/>
    <col min="11" max="11" width="28.421875" style="0" customWidth="1"/>
  </cols>
  <sheetData>
    <row r="1" spans="2:11" ht="87" customHeight="1">
      <c r="B1" s="3"/>
      <c r="C1" s="3"/>
      <c r="D1" s="3"/>
      <c r="E1" s="3"/>
      <c r="F1" s="3"/>
      <c r="G1" s="3"/>
      <c r="H1" s="200"/>
      <c r="I1" s="201"/>
      <c r="J1" s="201"/>
      <c r="K1" s="27" t="s">
        <v>88</v>
      </c>
    </row>
    <row r="2" spans="2:10" ht="18" customHeight="1">
      <c r="B2" s="3"/>
      <c r="C2" s="3"/>
      <c r="D2" s="3"/>
      <c r="E2" s="3"/>
      <c r="F2" s="3"/>
      <c r="G2" s="3"/>
      <c r="H2" s="7"/>
      <c r="I2" s="8"/>
      <c r="J2" s="8"/>
    </row>
    <row r="3" spans="1:10" ht="21.75" customHeight="1">
      <c r="A3" s="157" t="s">
        <v>72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2:10" ht="16.5" customHeight="1">
      <c r="B4" s="3"/>
      <c r="C4" s="3"/>
      <c r="D4" s="3"/>
      <c r="E4" s="3"/>
      <c r="F4" s="3"/>
      <c r="G4" s="3"/>
      <c r="H4" s="7"/>
      <c r="I4" s="8"/>
      <c r="J4" s="8"/>
    </row>
    <row r="5" spans="1:10" ht="15">
      <c r="A5" s="5" t="s">
        <v>70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5" t="s">
        <v>71</v>
      </c>
      <c r="B6" s="3"/>
      <c r="C6" s="3"/>
      <c r="D6" s="3"/>
      <c r="E6" s="3"/>
      <c r="F6" s="3"/>
      <c r="G6" s="3"/>
      <c r="H6" s="3"/>
      <c r="I6" s="3"/>
      <c r="J6" s="3"/>
    </row>
    <row r="7" spans="2:10" ht="12.75" customHeight="1" thickBot="1">
      <c r="B7" s="3"/>
      <c r="C7" s="3"/>
      <c r="D7" s="3"/>
      <c r="E7" s="3"/>
      <c r="F7" s="3"/>
      <c r="G7" s="3"/>
      <c r="H7" s="3"/>
      <c r="I7" s="3"/>
      <c r="J7" s="3"/>
    </row>
    <row r="8" spans="1:11" s="2" customFormat="1" ht="15.75" customHeight="1" thickBot="1">
      <c r="A8" s="202" t="s">
        <v>0</v>
      </c>
      <c r="B8" s="198" t="s">
        <v>102</v>
      </c>
      <c r="C8" s="198" t="s">
        <v>16</v>
      </c>
      <c r="D8" s="204"/>
      <c r="E8" s="204"/>
      <c r="F8" s="204"/>
      <c r="G8" s="204"/>
      <c r="H8" s="204"/>
      <c r="I8" s="204"/>
      <c r="J8" s="205"/>
      <c r="K8" s="198" t="s">
        <v>73</v>
      </c>
    </row>
    <row r="9" spans="1:11" s="2" customFormat="1" ht="15.75" thickBot="1">
      <c r="A9" s="203"/>
      <c r="B9" s="199"/>
      <c r="C9" s="199"/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199"/>
    </row>
    <row r="10" spans="1:11" s="2" customFormat="1" ht="23.25" customHeight="1">
      <c r="A10" s="203"/>
      <c r="B10" s="199"/>
      <c r="C10" s="199"/>
      <c r="D10" s="47" t="s">
        <v>3</v>
      </c>
      <c r="E10" s="47" t="s">
        <v>4</v>
      </c>
      <c r="F10" s="47" t="s">
        <v>5</v>
      </c>
      <c r="G10" s="47" t="s">
        <v>5</v>
      </c>
      <c r="H10" s="47" t="s">
        <v>5</v>
      </c>
      <c r="I10" s="47" t="s">
        <v>5</v>
      </c>
      <c r="J10" s="47" t="s">
        <v>5</v>
      </c>
      <c r="K10" s="199"/>
    </row>
    <row r="11" spans="1:11" ht="15">
      <c r="A11" s="9"/>
      <c r="B11" s="156" t="s">
        <v>86</v>
      </c>
      <c r="C11" s="156"/>
      <c r="D11" s="156"/>
      <c r="E11" s="156"/>
      <c r="F11" s="156"/>
      <c r="G11" s="156"/>
      <c r="H11" s="156"/>
      <c r="I11" s="156"/>
      <c r="J11" s="156"/>
      <c r="K11" s="197"/>
    </row>
    <row r="12" spans="1:11" ht="99.75" customHeight="1" hidden="1">
      <c r="A12" s="12"/>
      <c r="B12" s="16" t="s">
        <v>57</v>
      </c>
      <c r="C12" s="18"/>
      <c r="D12" s="18"/>
      <c r="E12" s="18"/>
      <c r="F12" s="18"/>
      <c r="G12" s="34"/>
      <c r="H12" s="34"/>
      <c r="I12" s="34"/>
      <c r="J12" s="34"/>
      <c r="K12" s="42" t="s">
        <v>55</v>
      </c>
    </row>
    <row r="13" spans="1:11" ht="137.25" customHeight="1" hidden="1">
      <c r="A13" s="10"/>
      <c r="B13" s="16" t="s">
        <v>47</v>
      </c>
      <c r="C13" s="18" t="s">
        <v>56</v>
      </c>
      <c r="D13" s="18"/>
      <c r="E13" s="18"/>
      <c r="F13" s="18"/>
      <c r="G13" s="18"/>
      <c r="H13" s="18"/>
      <c r="I13" s="18"/>
      <c r="J13" s="18"/>
      <c r="K13" s="42"/>
    </row>
    <row r="14" spans="1:11" ht="81" customHeight="1" hidden="1">
      <c r="A14" s="10"/>
      <c r="B14" s="16" t="s">
        <v>48</v>
      </c>
      <c r="C14" s="18" t="s">
        <v>49</v>
      </c>
      <c r="D14" s="18">
        <v>10000</v>
      </c>
      <c r="E14" s="18">
        <v>10000</v>
      </c>
      <c r="F14" s="18">
        <v>10000</v>
      </c>
      <c r="G14" s="18">
        <v>10000</v>
      </c>
      <c r="H14" s="18">
        <v>10000</v>
      </c>
      <c r="I14" s="18">
        <v>10000</v>
      </c>
      <c r="J14" s="18">
        <v>10000</v>
      </c>
      <c r="K14" s="42"/>
    </row>
    <row r="15" spans="1:11" ht="78.75" customHeight="1" hidden="1">
      <c r="A15" s="10"/>
      <c r="B15" s="16" t="s">
        <v>57</v>
      </c>
      <c r="C15" s="18"/>
      <c r="D15" s="18"/>
      <c r="E15" s="18"/>
      <c r="F15" s="18"/>
      <c r="G15" s="18"/>
      <c r="H15" s="18"/>
      <c r="I15" s="18"/>
      <c r="J15" s="18"/>
      <c r="K15" s="42"/>
    </row>
    <row r="16" spans="1:11" ht="114" customHeight="1" hidden="1">
      <c r="A16" s="9"/>
      <c r="B16" s="16" t="s">
        <v>50</v>
      </c>
      <c r="C16" s="18" t="s">
        <v>58</v>
      </c>
      <c r="D16" s="18">
        <v>12</v>
      </c>
      <c r="E16" s="18"/>
      <c r="F16" s="18"/>
      <c r="G16" s="18"/>
      <c r="H16" s="18"/>
      <c r="I16" s="18"/>
      <c r="J16" s="18"/>
      <c r="K16" s="42" t="s">
        <v>51</v>
      </c>
    </row>
    <row r="17" spans="1:11" ht="15" customHeight="1" hidden="1">
      <c r="A17" s="11"/>
      <c r="B17" s="35"/>
      <c r="C17" s="36"/>
      <c r="D17" s="37"/>
      <c r="E17" s="37"/>
      <c r="F17" s="37"/>
      <c r="G17" s="37"/>
      <c r="H17" s="37"/>
      <c r="I17" s="37"/>
      <c r="J17" s="37"/>
      <c r="K17" s="43"/>
    </row>
    <row r="18" spans="1:11" ht="15" customHeight="1" hidden="1">
      <c r="A18" s="11"/>
      <c r="B18" s="35"/>
      <c r="C18" s="36"/>
      <c r="D18" s="37"/>
      <c r="E18" s="37"/>
      <c r="F18" s="37"/>
      <c r="G18" s="37"/>
      <c r="H18" s="37"/>
      <c r="I18" s="37"/>
      <c r="J18" s="37"/>
      <c r="K18" s="43"/>
    </row>
    <row r="19" spans="1:11" ht="96">
      <c r="A19" s="9"/>
      <c r="B19" s="38" t="s">
        <v>101</v>
      </c>
      <c r="C19" s="18" t="s">
        <v>85</v>
      </c>
      <c r="D19" s="39">
        <v>1966.66</v>
      </c>
      <c r="E19" s="39">
        <v>1868.43</v>
      </c>
      <c r="F19" s="39">
        <v>2100</v>
      </c>
      <c r="G19" s="39">
        <v>2100</v>
      </c>
      <c r="H19" s="39">
        <v>1868.43</v>
      </c>
      <c r="I19" s="39">
        <v>2100</v>
      </c>
      <c r="J19" s="39">
        <v>2100</v>
      </c>
      <c r="K19" s="35" t="s">
        <v>100</v>
      </c>
    </row>
    <row r="20" spans="1:11" ht="84" customHeight="1">
      <c r="A20" s="9"/>
      <c r="B20" s="38" t="s">
        <v>111</v>
      </c>
      <c r="C20" s="18" t="s">
        <v>85</v>
      </c>
      <c r="D20" s="9">
        <v>0</v>
      </c>
      <c r="E20" s="9">
        <v>300</v>
      </c>
      <c r="F20" s="9">
        <v>300</v>
      </c>
      <c r="G20" s="9">
        <v>300</v>
      </c>
      <c r="H20" s="9">
        <v>300</v>
      </c>
      <c r="I20" s="9">
        <v>300</v>
      </c>
      <c r="J20" s="9">
        <v>300</v>
      </c>
      <c r="K20" s="35" t="s">
        <v>100</v>
      </c>
    </row>
  </sheetData>
  <sheetProtection/>
  <mergeCells count="8">
    <mergeCell ref="B11:K11"/>
    <mergeCell ref="K8:K10"/>
    <mergeCell ref="H1:J1"/>
    <mergeCell ref="A3:J3"/>
    <mergeCell ref="A8:A10"/>
    <mergeCell ref="B8:B10"/>
    <mergeCell ref="C8:C10"/>
    <mergeCell ref="D8:J8"/>
  </mergeCells>
  <printOptions/>
  <pageMargins left="0.7086614173228347" right="0.7086614173228347" top="0.7480314960629921" bottom="0.7480314960629921" header="0.31496062992125984" footer="0.31496062992125984"/>
  <pageSetup firstPageNumber="40" useFirstPageNumber="1" horizontalDpi="600" verticalDpi="600" orientation="landscape" paperSize="9" scale="86" r:id="rId1"/>
  <headerFooter>
    <oddHeader>&amp;C&amp;P</oddHeader>
  </headerFooter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83" zoomScaleSheetLayoutView="83" zoomScalePageLayoutView="0" workbookViewId="0" topLeftCell="B31">
      <selection activeCell="B9" sqref="A9:R19"/>
    </sheetView>
  </sheetViews>
  <sheetFormatPr defaultColWidth="9.140625" defaultRowHeight="15"/>
  <cols>
    <col min="1" max="1" width="5.00390625" style="0" customWidth="1"/>
    <col min="2" max="2" width="20.421875" style="75" customWidth="1"/>
    <col min="3" max="3" width="25.28125" style="0" customWidth="1"/>
    <col min="4" max="5" width="18.28125" style="0" customWidth="1"/>
    <col min="6" max="6" width="8.57421875" style="0" customWidth="1"/>
    <col min="7" max="7" width="8.28125" style="0" customWidth="1"/>
    <col min="8" max="8" width="8.57421875" style="0" customWidth="1"/>
    <col min="9" max="9" width="9.8515625" style="0" customWidth="1"/>
    <col min="10" max="10" width="8.140625" style="0" customWidth="1"/>
    <col min="11" max="11" width="8.7109375" style="0" customWidth="1"/>
    <col min="12" max="12" width="9.421875" style="0" bestFit="1" customWidth="1"/>
    <col min="18" max="18" width="19.140625" style="0" customWidth="1"/>
  </cols>
  <sheetData>
    <row r="1" spans="15:18" ht="77.25" customHeight="1">
      <c r="O1" s="7"/>
      <c r="P1" s="7"/>
      <c r="Q1" s="209" t="s">
        <v>177</v>
      </c>
      <c r="R1" s="210"/>
    </row>
    <row r="4" spans="1:17" ht="33" customHeight="1">
      <c r="A4" s="212" t="s">
        <v>176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6" spans="1:11" ht="15">
      <c r="A6" s="5" t="s">
        <v>70</v>
      </c>
      <c r="B6" s="78"/>
      <c r="C6" s="3"/>
      <c r="D6" s="6" t="s">
        <v>87</v>
      </c>
      <c r="E6" s="3"/>
      <c r="F6" s="3"/>
      <c r="G6" s="3"/>
      <c r="H6" s="3"/>
      <c r="I6" s="3"/>
      <c r="J6" s="3"/>
      <c r="K6" s="3"/>
    </row>
    <row r="7" spans="1:11" ht="15">
      <c r="A7" s="5" t="s">
        <v>71</v>
      </c>
      <c r="B7" s="78"/>
      <c r="C7" s="3"/>
      <c r="D7" s="49" t="s">
        <v>140</v>
      </c>
      <c r="E7" s="3"/>
      <c r="F7" s="3"/>
      <c r="G7" s="3"/>
      <c r="H7" s="3"/>
      <c r="I7" s="3"/>
      <c r="J7" s="3"/>
      <c r="K7" s="3"/>
    </row>
    <row r="9" spans="1:18" ht="51.75" customHeight="1">
      <c r="A9" s="207" t="s">
        <v>0</v>
      </c>
      <c r="B9" s="160" t="s">
        <v>74</v>
      </c>
      <c r="C9" s="149" t="s">
        <v>29</v>
      </c>
      <c r="D9" s="207" t="s">
        <v>75</v>
      </c>
      <c r="E9" s="207" t="s">
        <v>63</v>
      </c>
      <c r="F9" s="207" t="s">
        <v>76</v>
      </c>
      <c r="G9" s="207"/>
      <c r="H9" s="207"/>
      <c r="I9" s="207"/>
      <c r="J9" s="207"/>
      <c r="K9" s="207"/>
      <c r="L9" s="207" t="s">
        <v>77</v>
      </c>
      <c r="M9" s="207"/>
      <c r="N9" s="207"/>
      <c r="O9" s="207"/>
      <c r="P9" s="207"/>
      <c r="Q9" s="207"/>
      <c r="R9" s="207" t="s">
        <v>60</v>
      </c>
    </row>
    <row r="10" spans="1:18" ht="15">
      <c r="A10" s="208"/>
      <c r="B10" s="206"/>
      <c r="C10" s="208"/>
      <c r="D10" s="208"/>
      <c r="E10" s="208"/>
      <c r="F10" s="148" t="s">
        <v>7</v>
      </c>
      <c r="G10" s="148" t="s">
        <v>8</v>
      </c>
      <c r="H10" s="148" t="s">
        <v>9</v>
      </c>
      <c r="I10" s="148" t="s">
        <v>10</v>
      </c>
      <c r="J10" s="148" t="s">
        <v>11</v>
      </c>
      <c r="K10" s="148" t="s">
        <v>12</v>
      </c>
      <c r="L10" s="148" t="s">
        <v>7</v>
      </c>
      <c r="M10" s="148" t="s">
        <v>8</v>
      </c>
      <c r="N10" s="148" t="s">
        <v>9</v>
      </c>
      <c r="O10" s="148" t="s">
        <v>10</v>
      </c>
      <c r="P10" s="148" t="s">
        <v>11</v>
      </c>
      <c r="Q10" s="148" t="s">
        <v>12</v>
      </c>
      <c r="R10" s="208"/>
    </row>
    <row r="11" spans="1:18" ht="20.2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08"/>
    </row>
    <row r="12" spans="1:18" ht="123" customHeight="1">
      <c r="A12" s="20"/>
      <c r="B12" s="63" t="s">
        <v>160</v>
      </c>
      <c r="C12" s="63" t="s">
        <v>167</v>
      </c>
      <c r="D12" s="56" t="s">
        <v>175</v>
      </c>
      <c r="E12" s="3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56" t="s">
        <v>129</v>
      </c>
    </row>
    <row r="13" spans="1:18" ht="112.5" customHeight="1">
      <c r="A13" s="9"/>
      <c r="B13" s="63" t="s">
        <v>161</v>
      </c>
      <c r="C13" s="73" t="s">
        <v>168</v>
      </c>
      <c r="D13" s="57" t="s">
        <v>103</v>
      </c>
      <c r="E13" s="3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0" t="s">
        <v>89</v>
      </c>
    </row>
    <row r="14" spans="1:18" ht="183" customHeight="1">
      <c r="A14" s="9"/>
      <c r="B14" s="63" t="s">
        <v>162</v>
      </c>
      <c r="C14" s="73" t="s">
        <v>169</v>
      </c>
      <c r="D14" s="9"/>
      <c r="E14" s="3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41"/>
    </row>
    <row r="15" spans="1:18" ht="94.5" customHeight="1">
      <c r="A15" s="9"/>
      <c r="B15" s="63" t="s">
        <v>163</v>
      </c>
      <c r="C15" s="63" t="s">
        <v>170</v>
      </c>
      <c r="D15" s="9"/>
      <c r="E15" s="3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41"/>
    </row>
    <row r="16" spans="1:18" ht="102">
      <c r="A16" s="9"/>
      <c r="B16" s="77" t="s">
        <v>164</v>
      </c>
      <c r="C16" s="77" t="s">
        <v>171</v>
      </c>
      <c r="D16" s="9"/>
      <c r="E16" s="9"/>
      <c r="F16" s="4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1" t="s">
        <v>120</v>
      </c>
    </row>
    <row r="17" spans="1:18" ht="114.75">
      <c r="A17" s="9"/>
      <c r="B17" s="63" t="s">
        <v>165</v>
      </c>
      <c r="C17" s="73" t="s">
        <v>172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1" t="s">
        <v>156</v>
      </c>
    </row>
    <row r="18" spans="1:18" ht="89.25">
      <c r="A18" s="9"/>
      <c r="B18" s="63" t="s">
        <v>164</v>
      </c>
      <c r="C18" s="73" t="s">
        <v>173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79" t="s">
        <v>155</v>
      </c>
    </row>
    <row r="19" spans="1:18" ht="89.25">
      <c r="A19" s="9"/>
      <c r="B19" s="63" t="s">
        <v>166</v>
      </c>
      <c r="C19" s="77" t="s">
        <v>174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1" t="s">
        <v>156</v>
      </c>
    </row>
  </sheetData>
  <sheetProtection/>
  <mergeCells count="11">
    <mergeCell ref="C9:C10"/>
    <mergeCell ref="B9:B10"/>
    <mergeCell ref="A9:A10"/>
    <mergeCell ref="Q1:R1"/>
    <mergeCell ref="F9:K9"/>
    <mergeCell ref="A11:R11"/>
    <mergeCell ref="L9:Q9"/>
    <mergeCell ref="A4:Q4"/>
    <mergeCell ref="R9:R10"/>
    <mergeCell ref="E9:E10"/>
    <mergeCell ref="D9:D10"/>
  </mergeCells>
  <printOptions/>
  <pageMargins left="0.7086614173228347" right="0.7086614173228347" top="0.7480314960629921" bottom="0.7480314960629921" header="0.31496062992125984" footer="0.31496062992125984"/>
  <pageSetup firstPageNumber="41" useFirstPageNumber="1" horizontalDpi="600" verticalDpi="600" orientation="landscape" paperSize="9" scale="56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="66" zoomScaleSheetLayoutView="66"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273" customWidth="1"/>
    <col min="2" max="2" width="20.421875" style="273" customWidth="1"/>
    <col min="3" max="3" width="30.140625" style="273" customWidth="1"/>
    <col min="4" max="4" width="18.28125" style="273" customWidth="1"/>
    <col min="5" max="5" width="5.421875" style="273" customWidth="1"/>
    <col min="6" max="6" width="5.57421875" style="273" customWidth="1"/>
    <col min="7" max="7" width="5.421875" style="273" customWidth="1"/>
    <col min="8" max="8" width="5.8515625" style="273" customWidth="1"/>
    <col min="9" max="9" width="5.00390625" style="273" customWidth="1"/>
    <col min="10" max="10" width="5.28125" style="273" customWidth="1"/>
    <col min="11" max="11" width="16.28125" style="273" customWidth="1"/>
    <col min="12" max="12" width="8.8515625" style="274" customWidth="1"/>
    <col min="13" max="13" width="12.57421875" style="274" customWidth="1"/>
    <col min="14" max="15" width="12.8515625" style="274" customWidth="1"/>
    <col min="16" max="16" width="12.28125" style="274" customWidth="1"/>
    <col min="17" max="17" width="13.140625" style="274" customWidth="1"/>
    <col min="18" max="18" width="13.421875" style="274" customWidth="1"/>
    <col min="19" max="19" width="11.57421875" style="273" customWidth="1"/>
    <col min="20" max="21" width="9.140625" style="273" customWidth="1"/>
    <col min="22" max="22" width="9.8515625" style="273" bestFit="1" customWidth="1"/>
    <col min="23" max="23" width="14.140625" style="273" customWidth="1"/>
    <col min="24" max="24" width="15.28125" style="273" customWidth="1"/>
    <col min="25" max="16384" width="9.140625" style="273" customWidth="1"/>
  </cols>
  <sheetData>
    <row r="1" spans="15:18" ht="115.5" customHeight="1">
      <c r="O1" s="275" t="s">
        <v>180</v>
      </c>
      <c r="P1" s="276"/>
      <c r="Q1" s="276"/>
      <c r="R1" s="276"/>
    </row>
    <row r="3" spans="5:18" s="277" customFormat="1" ht="15">
      <c r="E3" s="278" t="s">
        <v>78</v>
      </c>
      <c r="L3" s="279"/>
      <c r="M3" s="279"/>
      <c r="N3" s="279"/>
      <c r="O3" s="279"/>
      <c r="P3" s="280"/>
      <c r="Q3" s="279"/>
      <c r="R3" s="279"/>
    </row>
    <row r="5" spans="1:18" s="277" customFormat="1" ht="15">
      <c r="A5" s="281" t="s">
        <v>70</v>
      </c>
      <c r="B5" s="282"/>
      <c r="C5" s="282"/>
      <c r="D5" s="283" t="s">
        <v>114</v>
      </c>
      <c r="E5" s="282"/>
      <c r="F5" s="282"/>
      <c r="G5" s="282"/>
      <c r="H5" s="282"/>
      <c r="I5" s="282"/>
      <c r="J5" s="282"/>
      <c r="K5" s="282"/>
      <c r="L5" s="279"/>
      <c r="M5" s="279"/>
      <c r="N5" s="279"/>
      <c r="O5" s="279"/>
      <c r="P5" s="279"/>
      <c r="Q5" s="279"/>
      <c r="R5" s="279"/>
    </row>
    <row r="6" spans="1:18" s="277" customFormat="1" ht="15">
      <c r="A6" s="281" t="s">
        <v>71</v>
      </c>
      <c r="B6" s="282"/>
      <c r="C6" s="282"/>
      <c r="D6" s="284" t="s">
        <v>137</v>
      </c>
      <c r="E6" s="282"/>
      <c r="F6" s="282"/>
      <c r="G6" s="282"/>
      <c r="H6" s="282"/>
      <c r="I6" s="282"/>
      <c r="J6" s="282"/>
      <c r="K6" s="282"/>
      <c r="L6" s="279"/>
      <c r="M6" s="279"/>
      <c r="N6" s="279"/>
      <c r="O6" s="279"/>
      <c r="P6" s="279"/>
      <c r="Q6" s="279"/>
      <c r="R6" s="279"/>
    </row>
    <row r="7" ht="15.75" thickBot="1"/>
    <row r="8" spans="1:18" s="289" customFormat="1" ht="87" customHeight="1" thickBot="1">
      <c r="A8" s="285" t="s">
        <v>0</v>
      </c>
      <c r="B8" s="285" t="s">
        <v>27</v>
      </c>
      <c r="C8" s="285" t="s">
        <v>79</v>
      </c>
      <c r="D8" s="285" t="s">
        <v>25</v>
      </c>
      <c r="E8" s="286" t="s">
        <v>80</v>
      </c>
      <c r="F8" s="287"/>
      <c r="G8" s="288"/>
      <c r="H8" s="286" t="s">
        <v>26</v>
      </c>
      <c r="I8" s="287"/>
      <c r="J8" s="287"/>
      <c r="K8" s="287"/>
      <c r="L8" s="288"/>
      <c r="M8" s="286" t="s">
        <v>302</v>
      </c>
      <c r="N8" s="287"/>
      <c r="O8" s="287"/>
      <c r="P8" s="287"/>
      <c r="Q8" s="287"/>
      <c r="R8" s="288"/>
    </row>
    <row r="9" spans="1:18" s="289" customFormat="1" ht="13.5" thickBot="1">
      <c r="A9" s="290"/>
      <c r="B9" s="290"/>
      <c r="C9" s="290"/>
      <c r="D9" s="290"/>
      <c r="E9" s="291" t="s">
        <v>17</v>
      </c>
      <c r="F9" s="291" t="s">
        <v>18</v>
      </c>
      <c r="G9" s="291" t="s">
        <v>19</v>
      </c>
      <c r="H9" s="291" t="s">
        <v>20</v>
      </c>
      <c r="I9" s="291" t="s">
        <v>21</v>
      </c>
      <c r="J9" s="291" t="s">
        <v>22</v>
      </c>
      <c r="K9" s="291" t="s">
        <v>23</v>
      </c>
      <c r="L9" s="292" t="s">
        <v>24</v>
      </c>
      <c r="M9" s="292" t="s">
        <v>7</v>
      </c>
      <c r="N9" s="292" t="s">
        <v>8</v>
      </c>
      <c r="O9" s="292" t="s">
        <v>9</v>
      </c>
      <c r="P9" s="292" t="s">
        <v>10</v>
      </c>
      <c r="Q9" s="292" t="s">
        <v>11</v>
      </c>
      <c r="R9" s="292" t="s">
        <v>12</v>
      </c>
    </row>
    <row r="10" spans="1:18" s="289" customFormat="1" ht="24" customHeight="1">
      <c r="A10" s="293"/>
      <c r="B10" s="258" t="s">
        <v>81</v>
      </c>
      <c r="C10" s="259" t="s">
        <v>114</v>
      </c>
      <c r="D10" s="260" t="s">
        <v>64</v>
      </c>
      <c r="E10" s="294">
        <v>3</v>
      </c>
      <c r="F10" s="294"/>
      <c r="G10" s="294"/>
      <c r="H10" s="294"/>
      <c r="I10" s="294"/>
      <c r="J10" s="294"/>
      <c r="K10" s="295"/>
      <c r="L10" s="294"/>
      <c r="M10" s="296"/>
      <c r="N10" s="296"/>
      <c r="O10" s="296"/>
      <c r="P10" s="296"/>
      <c r="Q10" s="296"/>
      <c r="R10" s="296"/>
    </row>
    <row r="11" spans="1:18" s="289" customFormat="1" ht="67.5" customHeight="1">
      <c r="A11" s="297"/>
      <c r="B11" s="298"/>
      <c r="C11" s="299"/>
      <c r="D11" s="262" t="s">
        <v>299</v>
      </c>
      <c r="E11" s="267">
        <v>3</v>
      </c>
      <c r="F11" s="267"/>
      <c r="G11" s="267"/>
      <c r="H11" s="267">
        <v>907</v>
      </c>
      <c r="I11" s="267"/>
      <c r="J11" s="267"/>
      <c r="K11" s="300"/>
      <c r="L11" s="267"/>
      <c r="M11" s="301">
        <f aca="true" t="shared" si="0" ref="M11:R11">M24+M30</f>
        <v>16894200</v>
      </c>
      <c r="N11" s="301">
        <f t="shared" si="0"/>
        <v>18224450</v>
      </c>
      <c r="O11" s="301">
        <f>O24+O30</f>
        <v>54386431.7</v>
      </c>
      <c r="P11" s="301">
        <f>P24+P30+P17</f>
        <v>66564530.43</v>
      </c>
      <c r="Q11" s="301">
        <f t="shared" si="0"/>
        <v>59115400</v>
      </c>
      <c r="R11" s="301">
        <f t="shared" si="0"/>
        <v>59115400</v>
      </c>
    </row>
    <row r="12" spans="1:26" s="306" customFormat="1" ht="12.75" customHeight="1">
      <c r="A12" s="302"/>
      <c r="B12" s="264" t="s">
        <v>178</v>
      </c>
      <c r="C12" s="214" t="s">
        <v>179</v>
      </c>
      <c r="D12" s="264" t="s">
        <v>300</v>
      </c>
      <c r="E12" s="303" t="s">
        <v>282</v>
      </c>
      <c r="F12" s="304"/>
      <c r="G12" s="304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U12" s="307"/>
      <c r="V12" s="308"/>
      <c r="W12" s="308"/>
      <c r="X12" s="308"/>
      <c r="Y12" s="307"/>
      <c r="Z12" s="307"/>
    </row>
    <row r="13" spans="1:26" s="289" customFormat="1" ht="14.25" customHeight="1">
      <c r="A13" s="309"/>
      <c r="B13" s="265"/>
      <c r="C13" s="215"/>
      <c r="D13" s="265"/>
      <c r="E13" s="310"/>
      <c r="F13" s="311"/>
      <c r="G13" s="311"/>
      <c r="H13" s="305"/>
      <c r="I13" s="305"/>
      <c r="J13" s="312"/>
      <c r="K13" s="305"/>
      <c r="L13" s="312"/>
      <c r="M13" s="267"/>
      <c r="N13" s="267"/>
      <c r="O13" s="267"/>
      <c r="P13" s="305"/>
      <c r="Q13" s="267"/>
      <c r="R13" s="267"/>
      <c r="U13" s="307"/>
      <c r="V13" s="313"/>
      <c r="W13" s="313"/>
      <c r="X13" s="313"/>
      <c r="Y13" s="314"/>
      <c r="Z13" s="314"/>
    </row>
    <row r="14" spans="1:26" s="289" customFormat="1" ht="14.25" customHeight="1">
      <c r="A14" s="309"/>
      <c r="B14" s="265"/>
      <c r="C14" s="215"/>
      <c r="D14" s="265"/>
      <c r="E14" s="310"/>
      <c r="F14" s="311"/>
      <c r="G14" s="311"/>
      <c r="H14" s="305"/>
      <c r="I14" s="305"/>
      <c r="J14" s="315"/>
      <c r="K14" s="305"/>
      <c r="L14" s="315"/>
      <c r="M14" s="315"/>
      <c r="N14" s="315"/>
      <c r="O14" s="315"/>
      <c r="P14" s="305"/>
      <c r="Q14" s="315"/>
      <c r="R14" s="315"/>
      <c r="U14" s="307"/>
      <c r="V14" s="313"/>
      <c r="W14" s="308"/>
      <c r="X14" s="308"/>
      <c r="Y14" s="314"/>
      <c r="Z14" s="314"/>
    </row>
    <row r="15" spans="1:26" s="289" customFormat="1" ht="16.5" customHeight="1">
      <c r="A15" s="309"/>
      <c r="B15" s="265"/>
      <c r="C15" s="215"/>
      <c r="D15" s="265"/>
      <c r="E15" s="310"/>
      <c r="F15" s="311"/>
      <c r="G15" s="311"/>
      <c r="H15" s="305"/>
      <c r="I15" s="305"/>
      <c r="J15" s="315"/>
      <c r="K15" s="305"/>
      <c r="L15" s="315"/>
      <c r="M15" s="315"/>
      <c r="N15" s="315"/>
      <c r="O15" s="315"/>
      <c r="P15" s="305"/>
      <c r="Q15" s="315"/>
      <c r="R15" s="315"/>
      <c r="U15" s="307"/>
      <c r="V15" s="313"/>
      <c r="W15" s="308"/>
      <c r="X15" s="308"/>
      <c r="Y15" s="308"/>
      <c r="Z15" s="314"/>
    </row>
    <row r="16" spans="1:26" s="289" customFormat="1" ht="15.75" customHeight="1">
      <c r="A16" s="309"/>
      <c r="B16" s="265"/>
      <c r="C16" s="215"/>
      <c r="D16" s="265"/>
      <c r="E16" s="310"/>
      <c r="F16" s="311"/>
      <c r="G16" s="311"/>
      <c r="H16" s="305"/>
      <c r="I16" s="305"/>
      <c r="J16" s="315"/>
      <c r="K16" s="305"/>
      <c r="L16" s="315"/>
      <c r="M16" s="315"/>
      <c r="N16" s="315"/>
      <c r="O16" s="315"/>
      <c r="P16" s="305"/>
      <c r="Q16" s="315"/>
      <c r="R16" s="315"/>
      <c r="U16" s="307"/>
      <c r="V16" s="313"/>
      <c r="W16" s="308"/>
      <c r="X16" s="308"/>
      <c r="Y16" s="314"/>
      <c r="Z16" s="314"/>
    </row>
    <row r="17" spans="1:26" s="289" customFormat="1" ht="15.75" customHeight="1">
      <c r="A17" s="309"/>
      <c r="B17" s="265"/>
      <c r="C17" s="215"/>
      <c r="D17" s="265"/>
      <c r="E17" s="310"/>
      <c r="F17" s="311"/>
      <c r="G17" s="311"/>
      <c r="H17" s="305">
        <v>907</v>
      </c>
      <c r="I17" s="305">
        <v>4</v>
      </c>
      <c r="J17" s="315">
        <v>12</v>
      </c>
      <c r="K17" s="305" t="s">
        <v>293</v>
      </c>
      <c r="L17" s="315"/>
      <c r="M17" s="315">
        <v>0</v>
      </c>
      <c r="N17" s="315">
        <v>0</v>
      </c>
      <c r="O17" s="315">
        <v>0</v>
      </c>
      <c r="P17" s="305">
        <v>2823045.29</v>
      </c>
      <c r="Q17" s="305">
        <v>2564300</v>
      </c>
      <c r="R17" s="305">
        <v>2564300</v>
      </c>
      <c r="U17" s="314"/>
      <c r="V17" s="313"/>
      <c r="W17" s="313"/>
      <c r="X17" s="313"/>
      <c r="Y17" s="314"/>
      <c r="Z17" s="314"/>
    </row>
    <row r="18" spans="1:26" s="289" customFormat="1" ht="14.25" customHeight="1">
      <c r="A18" s="309"/>
      <c r="B18" s="265"/>
      <c r="C18" s="215"/>
      <c r="D18" s="265"/>
      <c r="E18" s="310"/>
      <c r="F18" s="311"/>
      <c r="G18" s="311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U18" s="314"/>
      <c r="V18" s="313"/>
      <c r="W18" s="313"/>
      <c r="X18" s="313"/>
      <c r="Y18" s="314"/>
      <c r="Z18" s="314"/>
    </row>
    <row r="19" spans="1:26" s="289" customFormat="1" ht="15" customHeight="1">
      <c r="A19" s="309"/>
      <c r="B19" s="265"/>
      <c r="C19" s="215"/>
      <c r="D19" s="265"/>
      <c r="E19" s="310"/>
      <c r="F19" s="311"/>
      <c r="G19" s="311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U19" s="314"/>
      <c r="V19" s="314"/>
      <c r="W19" s="314"/>
      <c r="X19" s="314"/>
      <c r="Y19" s="314"/>
      <c r="Z19" s="314"/>
    </row>
    <row r="20" spans="1:26" s="289" customFormat="1" ht="15" customHeight="1">
      <c r="A20" s="309"/>
      <c r="B20" s="265"/>
      <c r="C20" s="215"/>
      <c r="D20" s="265"/>
      <c r="E20" s="310"/>
      <c r="F20" s="311"/>
      <c r="G20" s="311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U20" s="314"/>
      <c r="V20" s="314"/>
      <c r="W20" s="314"/>
      <c r="X20" s="314"/>
      <c r="Y20" s="314"/>
      <c r="Z20" s="314"/>
    </row>
    <row r="21" spans="1:26" s="289" customFormat="1" ht="15" customHeight="1">
      <c r="A21" s="309"/>
      <c r="B21" s="265"/>
      <c r="C21" s="215"/>
      <c r="D21" s="265"/>
      <c r="E21" s="310"/>
      <c r="F21" s="311"/>
      <c r="G21" s="311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U21" s="314"/>
      <c r="V21" s="314"/>
      <c r="W21" s="314"/>
      <c r="X21" s="314"/>
      <c r="Y21" s="314"/>
      <c r="Z21" s="314"/>
    </row>
    <row r="22" spans="1:26" s="289" customFormat="1" ht="15" customHeight="1">
      <c r="A22" s="316"/>
      <c r="B22" s="268"/>
      <c r="C22" s="216"/>
      <c r="D22" s="268"/>
      <c r="E22" s="317"/>
      <c r="F22" s="318"/>
      <c r="G22" s="318"/>
      <c r="H22" s="305"/>
      <c r="I22" s="305"/>
      <c r="J22" s="305"/>
      <c r="K22" s="305"/>
      <c r="L22" s="315"/>
      <c r="M22" s="305"/>
      <c r="N22" s="305"/>
      <c r="O22" s="305"/>
      <c r="P22" s="305"/>
      <c r="Q22" s="305"/>
      <c r="R22" s="305"/>
      <c r="U22" s="314"/>
      <c r="V22" s="314"/>
      <c r="W22" s="314"/>
      <c r="X22" s="314"/>
      <c r="Y22" s="314"/>
      <c r="Z22" s="314"/>
    </row>
    <row r="23" spans="1:26" s="289" customFormat="1" ht="27" customHeight="1">
      <c r="A23" s="303" t="s">
        <v>62</v>
      </c>
      <c r="B23" s="269" t="s">
        <v>36</v>
      </c>
      <c r="C23" s="270" t="s">
        <v>181</v>
      </c>
      <c r="D23" s="262" t="s">
        <v>64</v>
      </c>
      <c r="E23" s="312"/>
      <c r="F23" s="319"/>
      <c r="G23" s="319"/>
      <c r="H23" s="312"/>
      <c r="I23" s="312"/>
      <c r="J23" s="312"/>
      <c r="K23" s="319"/>
      <c r="L23" s="312"/>
      <c r="M23" s="320"/>
      <c r="N23" s="320"/>
      <c r="O23" s="320"/>
      <c r="P23" s="320"/>
      <c r="Q23" s="320"/>
      <c r="R23" s="320"/>
      <c r="U23" s="314"/>
      <c r="V23" s="314"/>
      <c r="W23" s="314"/>
      <c r="X23" s="314"/>
      <c r="Y23" s="314"/>
      <c r="Z23" s="314"/>
    </row>
    <row r="24" spans="1:26" s="289" customFormat="1" ht="72.75" customHeight="1">
      <c r="A24" s="321"/>
      <c r="B24" s="321"/>
      <c r="C24" s="321"/>
      <c r="D24" s="262" t="s">
        <v>112</v>
      </c>
      <c r="E24" s="319" t="s">
        <v>282</v>
      </c>
      <c r="F24" s="319" t="s">
        <v>202</v>
      </c>
      <c r="G24" s="319"/>
      <c r="H24" s="312">
        <v>999</v>
      </c>
      <c r="I24" s="312"/>
      <c r="J24" s="312"/>
      <c r="K24" s="319"/>
      <c r="L24" s="312"/>
      <c r="M24" s="320">
        <f aca="true" t="shared" si="1" ref="M24:R24">SUM(M25:M28)</f>
        <v>2159200</v>
      </c>
      <c r="N24" s="320">
        <f t="shared" si="1"/>
        <v>2596800</v>
      </c>
      <c r="O24" s="320">
        <f t="shared" si="1"/>
        <v>2792107</v>
      </c>
      <c r="P24" s="320">
        <f t="shared" si="1"/>
        <v>4177328.89</v>
      </c>
      <c r="Q24" s="320">
        <f t="shared" si="1"/>
        <v>2600600</v>
      </c>
      <c r="R24" s="320">
        <f t="shared" si="1"/>
        <v>2600600</v>
      </c>
      <c r="U24" s="314"/>
      <c r="V24" s="314"/>
      <c r="W24" s="314"/>
      <c r="X24" s="314"/>
      <c r="Y24" s="314"/>
      <c r="Z24" s="314"/>
    </row>
    <row r="25" spans="1:19" s="289" customFormat="1" ht="51.75" customHeight="1">
      <c r="A25" s="322" t="s">
        <v>39</v>
      </c>
      <c r="B25" s="29" t="s">
        <v>37</v>
      </c>
      <c r="C25" s="29" t="s">
        <v>182</v>
      </c>
      <c r="D25" s="29" t="s">
        <v>183</v>
      </c>
      <c r="E25" s="322" t="s">
        <v>282</v>
      </c>
      <c r="F25" s="322" t="s">
        <v>202</v>
      </c>
      <c r="G25" s="322" t="s">
        <v>202</v>
      </c>
      <c r="H25" s="323">
        <v>999</v>
      </c>
      <c r="I25" s="324" t="s">
        <v>282</v>
      </c>
      <c r="J25" s="324" t="s">
        <v>283</v>
      </c>
      <c r="K25" s="324" t="s">
        <v>284</v>
      </c>
      <c r="L25" s="315"/>
      <c r="M25" s="325">
        <v>2109200</v>
      </c>
      <c r="N25" s="325">
        <v>2282300</v>
      </c>
      <c r="O25" s="326">
        <v>2719007</v>
      </c>
      <c r="P25" s="325">
        <v>4098038.89</v>
      </c>
      <c r="Q25" s="325">
        <v>2350600</v>
      </c>
      <c r="R25" s="325">
        <v>2350600</v>
      </c>
      <c r="S25" s="327"/>
    </row>
    <row r="26" spans="1:19" s="289" customFormat="1" ht="51.75" customHeight="1">
      <c r="A26" s="322" t="s">
        <v>40</v>
      </c>
      <c r="B26" s="29" t="s">
        <v>37</v>
      </c>
      <c r="C26" s="29" t="s">
        <v>184</v>
      </c>
      <c r="D26" s="29" t="s">
        <v>185</v>
      </c>
      <c r="E26" s="322" t="s">
        <v>282</v>
      </c>
      <c r="F26" s="322" t="s">
        <v>202</v>
      </c>
      <c r="G26" s="322" t="s">
        <v>107</v>
      </c>
      <c r="H26" s="322" t="s">
        <v>290</v>
      </c>
      <c r="I26" s="324" t="s">
        <v>282</v>
      </c>
      <c r="J26" s="324" t="s">
        <v>285</v>
      </c>
      <c r="K26" s="324" t="s">
        <v>286</v>
      </c>
      <c r="L26" s="315"/>
      <c r="M26" s="325">
        <v>50000</v>
      </c>
      <c r="N26" s="325">
        <v>314500</v>
      </c>
      <c r="O26" s="325">
        <v>73100</v>
      </c>
      <c r="P26" s="325">
        <v>79290</v>
      </c>
      <c r="Q26" s="325">
        <v>50000</v>
      </c>
      <c r="R26" s="325">
        <v>50000</v>
      </c>
      <c r="S26" s="327"/>
    </row>
    <row r="27" spans="1:19" s="289" customFormat="1" ht="81.75" customHeight="1">
      <c r="A27" s="322" t="s">
        <v>41</v>
      </c>
      <c r="B27" s="29" t="s">
        <v>37</v>
      </c>
      <c r="C27" s="29" t="s">
        <v>186</v>
      </c>
      <c r="D27" s="29" t="s">
        <v>187</v>
      </c>
      <c r="E27" s="322" t="s">
        <v>282</v>
      </c>
      <c r="F27" s="322" t="s">
        <v>202</v>
      </c>
      <c r="G27" s="322" t="s">
        <v>282</v>
      </c>
      <c r="H27" s="323">
        <v>999</v>
      </c>
      <c r="I27" s="324" t="s">
        <v>282</v>
      </c>
      <c r="J27" s="324" t="s">
        <v>285</v>
      </c>
      <c r="K27" s="324" t="s">
        <v>287</v>
      </c>
      <c r="L27" s="315">
        <v>244</v>
      </c>
      <c r="M27" s="325">
        <v>0</v>
      </c>
      <c r="N27" s="325">
        <v>0</v>
      </c>
      <c r="O27" s="325">
        <v>0</v>
      </c>
      <c r="P27" s="325">
        <v>0</v>
      </c>
      <c r="Q27" s="325">
        <v>100000</v>
      </c>
      <c r="R27" s="325">
        <v>100000</v>
      </c>
      <c r="S27" s="327"/>
    </row>
    <row r="28" spans="1:19" s="289" customFormat="1" ht="51.75" customHeight="1">
      <c r="A28" s="322" t="s">
        <v>42</v>
      </c>
      <c r="B28" s="29" t="s">
        <v>37</v>
      </c>
      <c r="C28" s="29" t="s">
        <v>148</v>
      </c>
      <c r="D28" s="29" t="s">
        <v>187</v>
      </c>
      <c r="E28" s="322" t="s">
        <v>282</v>
      </c>
      <c r="F28" s="322" t="s">
        <v>202</v>
      </c>
      <c r="G28" s="322" t="s">
        <v>105</v>
      </c>
      <c r="H28" s="322" t="s">
        <v>288</v>
      </c>
      <c r="I28" s="324" t="s">
        <v>282</v>
      </c>
      <c r="J28" s="324" t="s">
        <v>285</v>
      </c>
      <c r="K28" s="324" t="s">
        <v>289</v>
      </c>
      <c r="L28" s="315">
        <v>244</v>
      </c>
      <c r="M28" s="325">
        <v>0</v>
      </c>
      <c r="N28" s="325">
        <v>0</v>
      </c>
      <c r="O28" s="325">
        <v>0</v>
      </c>
      <c r="P28" s="325">
        <v>0</v>
      </c>
      <c r="Q28" s="325">
        <v>100000</v>
      </c>
      <c r="R28" s="325">
        <v>100000</v>
      </c>
      <c r="S28" s="327"/>
    </row>
    <row r="29" spans="1:18" ht="15">
      <c r="A29" s="303" t="s">
        <v>106</v>
      </c>
      <c r="B29" s="269" t="s">
        <v>36</v>
      </c>
      <c r="C29" s="270" t="s">
        <v>188</v>
      </c>
      <c r="D29" s="262" t="s">
        <v>64</v>
      </c>
      <c r="E29" s="312"/>
      <c r="F29" s="319"/>
      <c r="G29" s="319"/>
      <c r="H29" s="312"/>
      <c r="I29" s="312"/>
      <c r="J29" s="312"/>
      <c r="K29" s="319"/>
      <c r="L29" s="312"/>
      <c r="M29" s="320"/>
      <c r="N29" s="320"/>
      <c r="O29" s="320"/>
      <c r="P29" s="320"/>
      <c r="Q29" s="320"/>
      <c r="R29" s="320"/>
    </row>
    <row r="30" spans="1:18" ht="76.5">
      <c r="A30" s="321"/>
      <c r="B30" s="321"/>
      <c r="C30" s="321"/>
      <c r="D30" s="262" t="s">
        <v>291</v>
      </c>
      <c r="E30" s="319" t="s">
        <v>282</v>
      </c>
      <c r="F30" s="319" t="s">
        <v>107</v>
      </c>
      <c r="G30" s="319"/>
      <c r="H30" s="312">
        <v>907</v>
      </c>
      <c r="I30" s="312"/>
      <c r="J30" s="312"/>
      <c r="K30" s="319"/>
      <c r="L30" s="312"/>
      <c r="M30" s="320">
        <f aca="true" t="shared" si="2" ref="M30:R30">SUM(M31:M33)</f>
        <v>14735000</v>
      </c>
      <c r="N30" s="320">
        <f t="shared" si="2"/>
        <v>15627650</v>
      </c>
      <c r="O30" s="320">
        <f t="shared" si="2"/>
        <v>51594324.7</v>
      </c>
      <c r="P30" s="320">
        <f t="shared" si="2"/>
        <v>59564156.25</v>
      </c>
      <c r="Q30" s="320">
        <f t="shared" si="2"/>
        <v>56514800</v>
      </c>
      <c r="R30" s="320">
        <f t="shared" si="2"/>
        <v>56514800</v>
      </c>
    </row>
    <row r="31" spans="1:18" ht="51">
      <c r="A31" s="322" t="s">
        <v>108</v>
      </c>
      <c r="B31" s="29" t="s">
        <v>37</v>
      </c>
      <c r="C31" s="29" t="s">
        <v>151</v>
      </c>
      <c r="D31" s="29" t="s">
        <v>152</v>
      </c>
      <c r="E31" s="322" t="s">
        <v>282</v>
      </c>
      <c r="F31" s="322" t="s">
        <v>107</v>
      </c>
      <c r="G31" s="322" t="s">
        <v>202</v>
      </c>
      <c r="H31" s="328">
        <v>907</v>
      </c>
      <c r="I31" s="329" t="s">
        <v>105</v>
      </c>
      <c r="J31" s="329" t="s">
        <v>201</v>
      </c>
      <c r="K31" s="328" t="s">
        <v>292</v>
      </c>
      <c r="L31" s="328"/>
      <c r="M31" s="330">
        <v>14200000</v>
      </c>
      <c r="N31" s="331">
        <v>12967650</v>
      </c>
      <c r="O31" s="330">
        <v>27641180</v>
      </c>
      <c r="P31" s="330">
        <v>33053215.31</v>
      </c>
      <c r="Q31" s="330">
        <v>27972800</v>
      </c>
      <c r="R31" s="330">
        <v>27972800</v>
      </c>
    </row>
    <row r="32" spans="1:18" ht="30">
      <c r="A32" s="332" t="s">
        <v>109</v>
      </c>
      <c r="B32" s="44" t="s">
        <v>37</v>
      </c>
      <c r="C32" s="333" t="s">
        <v>153</v>
      </c>
      <c r="D32" s="44" t="s">
        <v>189</v>
      </c>
      <c r="E32" s="334" t="s">
        <v>282</v>
      </c>
      <c r="F32" s="334" t="s">
        <v>107</v>
      </c>
      <c r="G32" s="334" t="s">
        <v>107</v>
      </c>
      <c r="H32" s="334" t="s">
        <v>294</v>
      </c>
      <c r="I32" s="334" t="s">
        <v>105</v>
      </c>
      <c r="J32" s="334" t="s">
        <v>295</v>
      </c>
      <c r="K32" s="335" t="s">
        <v>296</v>
      </c>
      <c r="L32" s="336"/>
      <c r="M32" s="337">
        <v>230000</v>
      </c>
      <c r="N32" s="337">
        <v>1160000</v>
      </c>
      <c r="O32" s="337">
        <v>23341144.7</v>
      </c>
      <c r="P32" s="338">
        <v>7835689.24</v>
      </c>
      <c r="Q32" s="338">
        <v>7973200</v>
      </c>
      <c r="R32" s="338">
        <v>7973200</v>
      </c>
    </row>
    <row r="33" spans="1:18" ht="46.5" customHeight="1">
      <c r="A33" s="339" t="s">
        <v>157</v>
      </c>
      <c r="B33" s="44" t="s">
        <v>37</v>
      </c>
      <c r="C33" s="340" t="s">
        <v>192</v>
      </c>
      <c r="D33" s="341" t="s">
        <v>159</v>
      </c>
      <c r="E33" s="334" t="s">
        <v>282</v>
      </c>
      <c r="F33" s="334" t="s">
        <v>107</v>
      </c>
      <c r="G33" s="334" t="s">
        <v>282</v>
      </c>
      <c r="H33" s="334" t="s">
        <v>294</v>
      </c>
      <c r="I33" s="334" t="s">
        <v>298</v>
      </c>
      <c r="J33" s="334" t="s">
        <v>298</v>
      </c>
      <c r="K33" s="334" t="s">
        <v>297</v>
      </c>
      <c r="L33" s="342"/>
      <c r="M33" s="337">
        <v>305000</v>
      </c>
      <c r="N33" s="337">
        <v>1500000</v>
      </c>
      <c r="O33" s="338">
        <v>612000</v>
      </c>
      <c r="P33" s="338">
        <v>18675251.7</v>
      </c>
      <c r="Q33" s="338">
        <v>20568800</v>
      </c>
      <c r="R33" s="338">
        <v>20568800</v>
      </c>
    </row>
    <row r="34" spans="1:18" ht="49.5" customHeight="1">
      <c r="A34" s="273">
        <v>2.4</v>
      </c>
      <c r="B34" s="343" t="s">
        <v>37</v>
      </c>
      <c r="C34" s="343" t="s">
        <v>310</v>
      </c>
      <c r="D34" s="29" t="s">
        <v>189</v>
      </c>
      <c r="E34" s="344" t="s">
        <v>282</v>
      </c>
      <c r="F34" s="344" t="s">
        <v>107</v>
      </c>
      <c r="G34" s="344" t="s">
        <v>282</v>
      </c>
      <c r="H34" s="345" t="s">
        <v>313</v>
      </c>
      <c r="I34" s="345" t="s">
        <v>201</v>
      </c>
      <c r="J34" s="345" t="s">
        <v>202</v>
      </c>
      <c r="K34" s="345" t="s">
        <v>314</v>
      </c>
      <c r="L34" s="346"/>
      <c r="M34" s="346"/>
      <c r="N34" s="346"/>
      <c r="O34" s="346"/>
      <c r="P34" s="346"/>
      <c r="Q34" s="346"/>
      <c r="R34" s="346">
        <v>1864042</v>
      </c>
    </row>
    <row r="35" spans="1:18" ht="30">
      <c r="A35" s="339"/>
      <c r="B35" s="339" t="s">
        <v>311</v>
      </c>
      <c r="C35" s="347" t="s">
        <v>312</v>
      </c>
      <c r="D35" s="29" t="s">
        <v>189</v>
      </c>
      <c r="E35" s="344" t="s">
        <v>282</v>
      </c>
      <c r="F35" s="344" t="s">
        <v>107</v>
      </c>
      <c r="G35" s="344" t="s">
        <v>282</v>
      </c>
      <c r="H35" s="345" t="s">
        <v>313</v>
      </c>
      <c r="I35" s="345" t="s">
        <v>201</v>
      </c>
      <c r="J35" s="345" t="s">
        <v>202</v>
      </c>
      <c r="K35" s="345" t="s">
        <v>314</v>
      </c>
      <c r="L35" s="336"/>
      <c r="M35" s="336"/>
      <c r="N35" s="336"/>
      <c r="O35" s="336"/>
      <c r="P35" s="336"/>
      <c r="Q35" s="336"/>
      <c r="R35" s="336">
        <v>1864042</v>
      </c>
    </row>
  </sheetData>
  <sheetProtection/>
  <mergeCells count="20">
    <mergeCell ref="A29:A30"/>
    <mergeCell ref="B29:B30"/>
    <mergeCell ref="C29:C30"/>
    <mergeCell ref="A10:A11"/>
    <mergeCell ref="A23:A24"/>
    <mergeCell ref="B23:B24"/>
    <mergeCell ref="C23:C24"/>
    <mergeCell ref="A12:A22"/>
    <mergeCell ref="B10:B11"/>
    <mergeCell ref="C10:C11"/>
    <mergeCell ref="D12:D22"/>
    <mergeCell ref="E12:E22"/>
    <mergeCell ref="B12:B22"/>
    <mergeCell ref="O1:R1"/>
    <mergeCell ref="M8:R8"/>
    <mergeCell ref="H8:L8"/>
    <mergeCell ref="C12:C22"/>
    <mergeCell ref="E8:G8"/>
    <mergeCell ref="G12:G22"/>
    <mergeCell ref="F12:F22"/>
  </mergeCells>
  <printOptions/>
  <pageMargins left="0.7086614173228347" right="0.7086614173228347" top="0.7480314960629921" bottom="0.7480314960629921" header="0.31496062992125984" footer="0.31496062992125984"/>
  <pageSetup firstPageNumber="43" useFirstPageNumber="1" horizontalDpi="600" verticalDpi="600" orientation="landscape" paperSize="9" scale="62" r:id="rId1"/>
  <headerFooter alignWithMargins="0">
    <oddHeader>&amp;C&amp;P</oddHeader>
  </headerFooter>
  <rowBreaks count="2" manualBreakCount="2">
    <brk id="22" max="17" man="1"/>
    <brk id="2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18"/>
  <sheetViews>
    <sheetView view="pageBreakPreview" zoomScale="90" zoomScaleSheetLayoutView="90" zoomScalePageLayoutView="0" workbookViewId="0" topLeftCell="A97">
      <selection activeCell="A63" sqref="A1:IV16384"/>
    </sheetView>
  </sheetViews>
  <sheetFormatPr defaultColWidth="9.140625" defaultRowHeight="15"/>
  <cols>
    <col min="1" max="1" width="5.00390625" style="253" customWidth="1"/>
    <col min="2" max="2" width="20.421875" style="253" customWidth="1"/>
    <col min="3" max="3" width="25.28125" style="253" customWidth="1"/>
    <col min="4" max="4" width="19.57421875" style="253" customWidth="1"/>
    <col min="5" max="5" width="11.00390625" style="253" bestFit="1" customWidth="1"/>
    <col min="6" max="6" width="11.421875" style="253" bestFit="1" customWidth="1"/>
    <col min="7" max="7" width="10.8515625" style="253" customWidth="1"/>
    <col min="8" max="9" width="11.00390625" style="253" bestFit="1" customWidth="1"/>
    <col min="10" max="10" width="11.28125" style="253" customWidth="1"/>
    <col min="11" max="12" width="12.28125" style="253" customWidth="1"/>
    <col min="13" max="13" width="13.28125" style="253" customWidth="1"/>
    <col min="14" max="16384" width="9.140625" style="253" customWidth="1"/>
  </cols>
  <sheetData>
    <row r="1" spans="7:10" ht="63" customHeight="1">
      <c r="G1" s="348" t="s">
        <v>193</v>
      </c>
      <c r="H1" s="348"/>
      <c r="I1" s="348"/>
      <c r="J1" s="348"/>
    </row>
    <row r="4" spans="2:10" ht="39" customHeight="1">
      <c r="B4" s="349" t="s">
        <v>82</v>
      </c>
      <c r="C4" s="349"/>
      <c r="D4" s="349"/>
      <c r="E4" s="349"/>
      <c r="F4" s="349"/>
      <c r="G4" s="349"/>
      <c r="H4" s="349"/>
      <c r="I4" s="349"/>
      <c r="J4" s="349"/>
    </row>
    <row r="6" spans="1:11" ht="15">
      <c r="A6" s="254" t="s">
        <v>70</v>
      </c>
      <c r="B6" s="255"/>
      <c r="C6" s="255"/>
      <c r="D6" s="256" t="s">
        <v>114</v>
      </c>
      <c r="E6" s="255"/>
      <c r="F6" s="255"/>
      <c r="G6" s="255"/>
      <c r="H6" s="255"/>
      <c r="I6" s="255"/>
      <c r="J6" s="255"/>
      <c r="K6" s="255"/>
    </row>
    <row r="7" spans="1:11" ht="15">
      <c r="A7" s="254" t="s">
        <v>71</v>
      </c>
      <c r="B7" s="255"/>
      <c r="C7" s="255"/>
      <c r="D7" s="257" t="s">
        <v>112</v>
      </c>
      <c r="E7" s="255"/>
      <c r="F7" s="255"/>
      <c r="G7" s="255"/>
      <c r="H7" s="255"/>
      <c r="I7" s="255"/>
      <c r="J7" s="255"/>
      <c r="K7" s="255"/>
    </row>
    <row r="8" ht="15.75" thickBot="1"/>
    <row r="9" spans="1:10" ht="51.75" customHeight="1" thickBot="1">
      <c r="A9" s="350" t="s">
        <v>0</v>
      </c>
      <c r="B9" s="350" t="s">
        <v>27</v>
      </c>
      <c r="C9" s="350" t="s">
        <v>79</v>
      </c>
      <c r="D9" s="350" t="s">
        <v>28</v>
      </c>
      <c r="E9" s="351" t="s">
        <v>301</v>
      </c>
      <c r="F9" s="352"/>
      <c r="G9" s="352"/>
      <c r="H9" s="352"/>
      <c r="I9" s="352"/>
      <c r="J9" s="353"/>
    </row>
    <row r="10" spans="1:10" ht="15.75" thickBot="1">
      <c r="A10" s="354"/>
      <c r="B10" s="354"/>
      <c r="C10" s="354"/>
      <c r="D10" s="354"/>
      <c r="E10" s="355" t="s">
        <v>7</v>
      </c>
      <c r="F10" s="355" t="s">
        <v>8</v>
      </c>
      <c r="G10" s="355" t="s">
        <v>9</v>
      </c>
      <c r="H10" s="355" t="s">
        <v>10</v>
      </c>
      <c r="I10" s="355" t="s">
        <v>11</v>
      </c>
      <c r="J10" s="355" t="s">
        <v>12</v>
      </c>
    </row>
    <row r="11" spans="1:11" ht="19.5" customHeight="1">
      <c r="A11" s="356"/>
      <c r="B11" s="357" t="s">
        <v>81</v>
      </c>
      <c r="C11" s="357" t="s">
        <v>114</v>
      </c>
      <c r="D11" s="21" t="s">
        <v>64</v>
      </c>
      <c r="E11" s="22">
        <f aca="true" t="shared" si="0" ref="E11:J11">SUM(E12:E16)</f>
        <v>21681500</v>
      </c>
      <c r="F11" s="22">
        <f t="shared" si="0"/>
        <v>21584250</v>
      </c>
      <c r="G11" s="22">
        <f t="shared" si="0"/>
        <v>54386432.03</v>
      </c>
      <c r="H11" s="22">
        <f t="shared" si="0"/>
        <v>66564530.43</v>
      </c>
      <c r="I11" s="22">
        <f t="shared" si="0"/>
        <v>63053100</v>
      </c>
      <c r="J11" s="22">
        <f t="shared" si="0"/>
        <v>83817142</v>
      </c>
      <c r="K11" s="25">
        <f>E11+F11+G11+H11+I11+J11</f>
        <v>311086954.46000004</v>
      </c>
    </row>
    <row r="12" spans="1:12" ht="67.5" customHeight="1">
      <c r="A12" s="261"/>
      <c r="B12" s="358"/>
      <c r="C12" s="358"/>
      <c r="D12" s="19" t="s">
        <v>84</v>
      </c>
      <c r="E12" s="23">
        <f aca="true" t="shared" si="1" ref="E12:J13">E18+E24+E64</f>
        <v>5322300</v>
      </c>
      <c r="F12" s="23">
        <f t="shared" si="1"/>
        <v>5484800</v>
      </c>
      <c r="G12" s="23">
        <f t="shared" si="1"/>
        <v>11770623.67</v>
      </c>
      <c r="H12" s="23">
        <f t="shared" si="1"/>
        <v>16000497.22</v>
      </c>
      <c r="I12" s="23">
        <f t="shared" si="1"/>
        <v>21456200</v>
      </c>
      <c r="J12" s="23">
        <f t="shared" si="1"/>
        <v>22356200</v>
      </c>
      <c r="K12" s="25">
        <f>E12+F12+G12+H12+I12+J12</f>
        <v>82390620.89</v>
      </c>
      <c r="L12" s="359"/>
    </row>
    <row r="13" spans="1:11" ht="64.5" customHeight="1">
      <c r="A13" s="261"/>
      <c r="B13" s="358"/>
      <c r="C13" s="358"/>
      <c r="D13" s="19" t="s">
        <v>65</v>
      </c>
      <c r="E13" s="144">
        <f t="shared" si="1"/>
        <v>0</v>
      </c>
      <c r="F13" s="144">
        <f t="shared" si="1"/>
        <v>0</v>
      </c>
      <c r="G13" s="144">
        <f t="shared" si="1"/>
        <v>0</v>
      </c>
      <c r="H13" s="144">
        <f t="shared" si="1"/>
        <v>0</v>
      </c>
      <c r="I13" s="144">
        <f t="shared" si="1"/>
        <v>0</v>
      </c>
      <c r="J13" s="144">
        <f t="shared" si="1"/>
        <v>18000000</v>
      </c>
      <c r="K13" s="25">
        <f>E13+F13+G13+H13+I13+J13</f>
        <v>18000000</v>
      </c>
    </row>
    <row r="14" spans="1:11" ht="65.25" customHeight="1" hidden="1">
      <c r="A14" s="261"/>
      <c r="B14" s="358"/>
      <c r="C14" s="358"/>
      <c r="D14" s="19" t="s">
        <v>67</v>
      </c>
      <c r="E14" s="23"/>
      <c r="F14" s="23"/>
      <c r="G14" s="23"/>
      <c r="H14" s="23"/>
      <c r="I14" s="23"/>
      <c r="J14" s="23"/>
      <c r="K14" s="25">
        <f>E14+F14+G14+H14+I14+J14</f>
        <v>0</v>
      </c>
    </row>
    <row r="15" spans="1:11" ht="55.5" customHeight="1">
      <c r="A15" s="261"/>
      <c r="B15" s="358"/>
      <c r="C15" s="358"/>
      <c r="D15" s="19" t="s">
        <v>83</v>
      </c>
      <c r="E15" s="23">
        <f aca="true" t="shared" si="2" ref="E15:J15">E21+E27+E66</f>
        <v>16359200</v>
      </c>
      <c r="F15" s="23">
        <f t="shared" si="2"/>
        <v>16099450</v>
      </c>
      <c r="G15" s="23">
        <f t="shared" si="2"/>
        <v>42615808.36</v>
      </c>
      <c r="H15" s="23">
        <f t="shared" si="2"/>
        <v>50564033.21</v>
      </c>
      <c r="I15" s="23">
        <f t="shared" si="2"/>
        <v>41596900</v>
      </c>
      <c r="J15" s="23">
        <f t="shared" si="2"/>
        <v>43460942</v>
      </c>
      <c r="K15" s="25">
        <f>E15+F15+G15+H15+I15+J15</f>
        <v>210696333.57</v>
      </c>
    </row>
    <row r="16" spans="1:11" ht="17.25" customHeight="1">
      <c r="A16" s="360"/>
      <c r="B16" s="361"/>
      <c r="C16" s="361"/>
      <c r="D16" s="17" t="s">
        <v>66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5">
        <f>E16+F16+G16+H16+I16+J16</f>
        <v>0</v>
      </c>
    </row>
    <row r="17" spans="1:11" ht="25.5" customHeight="1">
      <c r="A17" s="362"/>
      <c r="B17" s="363" t="s">
        <v>38</v>
      </c>
      <c r="C17" s="363"/>
      <c r="D17" s="19" t="s">
        <v>64</v>
      </c>
      <c r="E17" s="141">
        <f aca="true" t="shared" si="3" ref="E17:J17">SUM(E18:E22)</f>
        <v>0</v>
      </c>
      <c r="F17" s="141">
        <f t="shared" si="3"/>
        <v>0</v>
      </c>
      <c r="G17" s="141">
        <f t="shared" si="3"/>
        <v>0</v>
      </c>
      <c r="H17" s="141">
        <f t="shared" si="3"/>
        <v>2823044.69</v>
      </c>
      <c r="I17" s="141">
        <f t="shared" si="3"/>
        <v>2564300</v>
      </c>
      <c r="J17" s="141">
        <f t="shared" si="3"/>
        <v>2564300</v>
      </c>
      <c r="K17" s="25"/>
    </row>
    <row r="18" spans="1:11" ht="69" customHeight="1">
      <c r="A18" s="261"/>
      <c r="B18" s="358"/>
      <c r="C18" s="358"/>
      <c r="D18" s="19" t="s">
        <v>84</v>
      </c>
      <c r="E18" s="141">
        <v>0</v>
      </c>
      <c r="F18" s="141">
        <v>0</v>
      </c>
      <c r="G18" s="141">
        <v>0</v>
      </c>
      <c r="H18" s="141">
        <v>105076.03</v>
      </c>
      <c r="I18" s="141">
        <v>0</v>
      </c>
      <c r="J18" s="141">
        <v>0</v>
      </c>
      <c r="K18" s="25"/>
    </row>
    <row r="19" spans="1:11" ht="49.5" customHeight="1">
      <c r="A19" s="261"/>
      <c r="B19" s="358"/>
      <c r="C19" s="358"/>
      <c r="D19" s="19" t="s">
        <v>65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25"/>
    </row>
    <row r="20" spans="1:11" ht="72" customHeight="1" hidden="1">
      <c r="A20" s="261"/>
      <c r="B20" s="358"/>
      <c r="C20" s="358"/>
      <c r="D20" s="19" t="s">
        <v>67</v>
      </c>
      <c r="E20" s="24"/>
      <c r="F20" s="24"/>
      <c r="G20" s="24"/>
      <c r="H20" s="24"/>
      <c r="I20" s="24"/>
      <c r="J20" s="24"/>
      <c r="K20" s="25"/>
    </row>
    <row r="21" spans="1:11" ht="54.75" customHeight="1">
      <c r="A21" s="261"/>
      <c r="B21" s="358"/>
      <c r="C21" s="358"/>
      <c r="D21" s="19" t="s">
        <v>83</v>
      </c>
      <c r="E21" s="266">
        <v>0</v>
      </c>
      <c r="F21" s="266">
        <v>0</v>
      </c>
      <c r="G21" s="266">
        <v>0</v>
      </c>
      <c r="H21" s="263">
        <v>2717968.66</v>
      </c>
      <c r="I21" s="263">
        <v>2564300</v>
      </c>
      <c r="J21" s="263">
        <v>2564300</v>
      </c>
      <c r="K21" s="25"/>
    </row>
    <row r="22" spans="1:11" ht="21.75" customHeight="1">
      <c r="A22" s="360"/>
      <c r="B22" s="361"/>
      <c r="C22" s="361"/>
      <c r="D22" s="17" t="s">
        <v>66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25"/>
    </row>
    <row r="23" spans="1:13" s="368" customFormat="1" ht="25.5" customHeight="1">
      <c r="A23" s="364">
        <v>1</v>
      </c>
      <c r="B23" s="365" t="s">
        <v>36</v>
      </c>
      <c r="C23" s="365" t="s">
        <v>181</v>
      </c>
      <c r="D23" s="19" t="s">
        <v>64</v>
      </c>
      <c r="E23" s="141">
        <f aca="true" t="shared" si="4" ref="E23:J23">SUM(E24:E28)</f>
        <v>4318400</v>
      </c>
      <c r="F23" s="141">
        <f t="shared" si="4"/>
        <v>2881800</v>
      </c>
      <c r="G23" s="141">
        <f t="shared" si="4"/>
        <v>2792107.2800000003</v>
      </c>
      <c r="H23" s="141">
        <f t="shared" si="4"/>
        <v>4177328.8899999997</v>
      </c>
      <c r="I23" s="141">
        <f t="shared" si="4"/>
        <v>2688000</v>
      </c>
      <c r="J23" s="141">
        <f t="shared" si="4"/>
        <v>2688000</v>
      </c>
      <c r="K23" s="25">
        <f>E23+F23+G23+H23+I23+J23</f>
        <v>19545636.17</v>
      </c>
      <c r="L23" s="366">
        <f>K23-K43</f>
        <v>3635890.000000002</v>
      </c>
      <c r="M23" s="367">
        <f>H23-H43</f>
        <v>79290</v>
      </c>
    </row>
    <row r="24" spans="1:18" s="368" customFormat="1" ht="63.75" customHeight="1">
      <c r="A24" s="369"/>
      <c r="B24" s="370"/>
      <c r="C24" s="370"/>
      <c r="D24" s="19" t="s">
        <v>84</v>
      </c>
      <c r="E24" s="142">
        <f aca="true" t="shared" si="5" ref="E24:J25">E44+E49+E54+E59</f>
        <v>0</v>
      </c>
      <c r="F24" s="142">
        <f t="shared" si="5"/>
        <v>285000</v>
      </c>
      <c r="G24" s="142">
        <f t="shared" si="5"/>
        <v>772600</v>
      </c>
      <c r="H24" s="142">
        <f t="shared" si="5"/>
        <v>2046431.38</v>
      </c>
      <c r="I24" s="142">
        <f t="shared" si="5"/>
        <v>87400</v>
      </c>
      <c r="J24" s="142">
        <f t="shared" si="5"/>
        <v>87400</v>
      </c>
      <c r="K24" s="25">
        <f>E24+F24+G24+H24+I24+J24</f>
        <v>3278831.38</v>
      </c>
      <c r="L24" s="371"/>
      <c r="M24" s="371"/>
      <c r="N24" s="371"/>
      <c r="O24" s="371"/>
      <c r="P24" s="371"/>
      <c r="Q24" s="371"/>
      <c r="R24" s="371"/>
    </row>
    <row r="25" spans="1:11" s="368" customFormat="1" ht="52.5" customHeight="1">
      <c r="A25" s="369"/>
      <c r="B25" s="370"/>
      <c r="C25" s="370"/>
      <c r="D25" s="19" t="s">
        <v>65</v>
      </c>
      <c r="E25" s="141">
        <f t="shared" si="5"/>
        <v>0</v>
      </c>
      <c r="F25" s="141">
        <f t="shared" si="5"/>
        <v>0</v>
      </c>
      <c r="G25" s="141">
        <f t="shared" si="5"/>
        <v>0</v>
      </c>
      <c r="H25" s="141">
        <f t="shared" si="5"/>
        <v>0</v>
      </c>
      <c r="I25" s="141">
        <f t="shared" si="5"/>
        <v>0</v>
      </c>
      <c r="J25" s="141">
        <f t="shared" si="5"/>
        <v>0</v>
      </c>
      <c r="K25" s="25">
        <f>E25+F25+G25+H25+I25+J25</f>
        <v>0</v>
      </c>
    </row>
    <row r="26" spans="1:11" s="368" customFormat="1" ht="74.25" customHeight="1" hidden="1">
      <c r="A26" s="369"/>
      <c r="B26" s="370"/>
      <c r="C26" s="370"/>
      <c r="D26" s="19" t="s">
        <v>67</v>
      </c>
      <c r="E26" s="142">
        <f>E46+E51+E56+E61</f>
        <v>2159200</v>
      </c>
      <c r="F26" s="142"/>
      <c r="G26" s="142"/>
      <c r="H26" s="142"/>
      <c r="I26" s="142"/>
      <c r="J26" s="142"/>
      <c r="K26" s="25">
        <f>E26+F26+G26+H26+I26+J26</f>
        <v>2159200</v>
      </c>
    </row>
    <row r="27" spans="1:11" s="368" customFormat="1" ht="61.5" customHeight="1">
      <c r="A27" s="369"/>
      <c r="B27" s="370"/>
      <c r="C27" s="370"/>
      <c r="D27" s="19" t="s">
        <v>83</v>
      </c>
      <c r="E27" s="141">
        <f aca="true" t="shared" si="6" ref="E27:J27">E46+E51+E61+E56</f>
        <v>2159200</v>
      </c>
      <c r="F27" s="141">
        <f t="shared" si="6"/>
        <v>2596800</v>
      </c>
      <c r="G27" s="141">
        <f t="shared" si="6"/>
        <v>2019507.28</v>
      </c>
      <c r="H27" s="141">
        <f t="shared" si="6"/>
        <v>2130897.51</v>
      </c>
      <c r="I27" s="141">
        <f t="shared" si="6"/>
        <v>2600600</v>
      </c>
      <c r="J27" s="141">
        <f t="shared" si="6"/>
        <v>2600600</v>
      </c>
      <c r="K27" s="25">
        <f>E27+F27+G27+H27+I27+J27</f>
        <v>14107604.79</v>
      </c>
    </row>
    <row r="28" spans="1:11" s="368" customFormat="1" ht="21" customHeight="1">
      <c r="A28" s="372"/>
      <c r="B28" s="373"/>
      <c r="C28" s="373"/>
      <c r="D28" s="17" t="s">
        <v>66</v>
      </c>
      <c r="E28" s="141">
        <f aca="true" t="shared" si="7" ref="E28:J28">E47+E52+E57+E62</f>
        <v>0</v>
      </c>
      <c r="F28" s="141">
        <f t="shared" si="7"/>
        <v>0</v>
      </c>
      <c r="G28" s="141">
        <f t="shared" si="7"/>
        <v>0</v>
      </c>
      <c r="H28" s="141">
        <f t="shared" si="7"/>
        <v>0</v>
      </c>
      <c r="I28" s="141">
        <f t="shared" si="7"/>
        <v>0</v>
      </c>
      <c r="J28" s="141">
        <f t="shared" si="7"/>
        <v>0</v>
      </c>
      <c r="K28" s="25">
        <f>E28+F28+G28+H28+I28+J28</f>
        <v>0</v>
      </c>
    </row>
    <row r="29" spans="1:11" ht="72.75" customHeight="1" hidden="1">
      <c r="A29" s="374" t="s">
        <v>39</v>
      </c>
      <c r="B29" s="17" t="s">
        <v>37</v>
      </c>
      <c r="C29" s="17" t="s">
        <v>30</v>
      </c>
      <c r="D29" s="19" t="s">
        <v>52</v>
      </c>
      <c r="E29" s="23"/>
      <c r="F29" s="23"/>
      <c r="G29" s="23"/>
      <c r="H29" s="23"/>
      <c r="I29" s="23"/>
      <c r="J29" s="23"/>
      <c r="K29" s="25">
        <f>E29+F29+G29+H29+I29+J29</f>
        <v>0</v>
      </c>
    </row>
    <row r="30" spans="1:18" ht="56.25" customHeight="1" hidden="1">
      <c r="A30" s="374" t="s">
        <v>40</v>
      </c>
      <c r="B30" s="17" t="s">
        <v>37</v>
      </c>
      <c r="C30" s="17" t="s">
        <v>54</v>
      </c>
      <c r="D30" s="19" t="s">
        <v>52</v>
      </c>
      <c r="E30" s="23"/>
      <c r="F30" s="23"/>
      <c r="G30" s="23"/>
      <c r="H30" s="23"/>
      <c r="I30" s="23"/>
      <c r="J30" s="23"/>
      <c r="K30" s="25">
        <f>E30+F30+G30+H30+I30+J30</f>
        <v>0</v>
      </c>
      <c r="L30" s="359"/>
      <c r="M30" s="359"/>
      <c r="N30" s="359"/>
      <c r="O30" s="359"/>
      <c r="P30" s="359"/>
      <c r="Q30" s="359"/>
      <c r="R30" s="359"/>
    </row>
    <row r="31" spans="1:11" ht="37.5" customHeight="1" hidden="1">
      <c r="A31" s="364" t="s">
        <v>41</v>
      </c>
      <c r="B31" s="363" t="s">
        <v>37</v>
      </c>
      <c r="C31" s="363" t="s">
        <v>32</v>
      </c>
      <c r="D31" s="19" t="s">
        <v>52</v>
      </c>
      <c r="E31" s="23"/>
      <c r="F31" s="23"/>
      <c r="G31" s="23"/>
      <c r="H31" s="23"/>
      <c r="I31" s="23"/>
      <c r="J31" s="23"/>
      <c r="K31" s="25">
        <f>E31+F31+G31+H31+I31+J31</f>
        <v>0</v>
      </c>
    </row>
    <row r="32" spans="1:11" ht="49.5" customHeight="1" hidden="1">
      <c r="A32" s="369"/>
      <c r="B32" s="358"/>
      <c r="C32" s="358"/>
      <c r="D32" s="19" t="s">
        <v>65</v>
      </c>
      <c r="E32" s="23"/>
      <c r="F32" s="23"/>
      <c r="G32" s="23"/>
      <c r="H32" s="23"/>
      <c r="I32" s="23"/>
      <c r="J32" s="23"/>
      <c r="K32" s="25">
        <f>E32+F32+G32+H32+I32+J32</f>
        <v>0</v>
      </c>
    </row>
    <row r="33" spans="1:11" ht="57.75" customHeight="1" hidden="1">
      <c r="A33" s="372"/>
      <c r="B33" s="361"/>
      <c r="C33" s="361"/>
      <c r="D33" s="19" t="s">
        <v>68</v>
      </c>
      <c r="E33" s="23"/>
      <c r="F33" s="23"/>
      <c r="G33" s="23"/>
      <c r="H33" s="23"/>
      <c r="I33" s="23"/>
      <c r="J33" s="23"/>
      <c r="K33" s="25">
        <f>E33+F33+G33+H33+I33+J33</f>
        <v>0</v>
      </c>
    </row>
    <row r="34" spans="1:11" ht="42" customHeight="1" hidden="1">
      <c r="A34" s="364" t="s">
        <v>42</v>
      </c>
      <c r="B34" s="363" t="s">
        <v>37</v>
      </c>
      <c r="C34" s="363" t="s">
        <v>31</v>
      </c>
      <c r="D34" s="19" t="s">
        <v>52</v>
      </c>
      <c r="E34" s="23"/>
      <c r="F34" s="23"/>
      <c r="G34" s="23"/>
      <c r="H34" s="23"/>
      <c r="I34" s="23"/>
      <c r="J34" s="23"/>
      <c r="K34" s="25">
        <f>E34+F34+G34+H34+I34+J34</f>
        <v>0</v>
      </c>
    </row>
    <row r="35" spans="1:11" ht="42" customHeight="1" hidden="1">
      <c r="A35" s="369"/>
      <c r="B35" s="358"/>
      <c r="C35" s="358"/>
      <c r="D35" s="19" t="s">
        <v>65</v>
      </c>
      <c r="E35" s="23"/>
      <c r="F35" s="23"/>
      <c r="G35" s="23"/>
      <c r="H35" s="23"/>
      <c r="I35" s="23"/>
      <c r="J35" s="23"/>
      <c r="K35" s="25">
        <f>E35+F35+G35+H35+I35+J35</f>
        <v>0</v>
      </c>
    </row>
    <row r="36" spans="1:11" ht="60" customHeight="1" hidden="1">
      <c r="A36" s="372"/>
      <c r="B36" s="361"/>
      <c r="C36" s="361"/>
      <c r="D36" s="19" t="s">
        <v>68</v>
      </c>
      <c r="E36" s="23"/>
      <c r="F36" s="23"/>
      <c r="G36" s="23"/>
      <c r="H36" s="23"/>
      <c r="I36" s="23"/>
      <c r="J36" s="23"/>
      <c r="K36" s="25">
        <f>E36+F36+G36+H36+I36+J36</f>
        <v>0</v>
      </c>
    </row>
    <row r="37" spans="1:11" ht="43.5" customHeight="1" hidden="1">
      <c r="A37" s="364" t="s">
        <v>43</v>
      </c>
      <c r="B37" s="363" t="s">
        <v>37</v>
      </c>
      <c r="C37" s="363" t="s">
        <v>33</v>
      </c>
      <c r="D37" s="19" t="s">
        <v>52</v>
      </c>
      <c r="E37" s="375"/>
      <c r="F37" s="375"/>
      <c r="G37" s="375"/>
      <c r="H37" s="23"/>
      <c r="I37" s="23"/>
      <c r="J37" s="23"/>
      <c r="K37" s="25">
        <f>E37+F37+G37+H37+I37+J37</f>
        <v>0</v>
      </c>
    </row>
    <row r="38" spans="1:11" ht="46.5" customHeight="1" hidden="1">
      <c r="A38" s="369"/>
      <c r="B38" s="358"/>
      <c r="C38" s="358"/>
      <c r="D38" s="19" t="s">
        <v>65</v>
      </c>
      <c r="E38" s="375"/>
      <c r="F38" s="375"/>
      <c r="G38" s="375"/>
      <c r="H38" s="23"/>
      <c r="I38" s="23"/>
      <c r="J38" s="23"/>
      <c r="K38" s="25">
        <f>E38+F38+G38+H38+I38+J38</f>
        <v>0</v>
      </c>
    </row>
    <row r="39" spans="1:11" ht="59.25" customHeight="1" hidden="1">
      <c r="A39" s="372"/>
      <c r="B39" s="361"/>
      <c r="C39" s="361"/>
      <c r="D39" s="19" t="s">
        <v>68</v>
      </c>
      <c r="E39" s="375"/>
      <c r="F39" s="375"/>
      <c r="G39" s="375"/>
      <c r="H39" s="23"/>
      <c r="I39" s="23"/>
      <c r="J39" s="23"/>
      <c r="K39" s="25">
        <f>E39+F39+G39+H39+I39+J39</f>
        <v>0</v>
      </c>
    </row>
    <row r="40" spans="1:11" ht="43.5" customHeight="1" hidden="1">
      <c r="A40" s="364" t="s">
        <v>44</v>
      </c>
      <c r="B40" s="363" t="s">
        <v>37</v>
      </c>
      <c r="C40" s="363" t="s">
        <v>34</v>
      </c>
      <c r="D40" s="19" t="s">
        <v>52</v>
      </c>
      <c r="E40" s="375"/>
      <c r="F40" s="375"/>
      <c r="G40" s="375"/>
      <c r="H40" s="23"/>
      <c r="I40" s="23"/>
      <c r="J40" s="23"/>
      <c r="K40" s="25">
        <f>E40+F40+G40+H40+I40+J40</f>
        <v>0</v>
      </c>
    </row>
    <row r="41" spans="1:11" ht="43.5" customHeight="1" hidden="1">
      <c r="A41" s="369"/>
      <c r="B41" s="358"/>
      <c r="C41" s="358"/>
      <c r="D41" s="19" t="s">
        <v>65</v>
      </c>
      <c r="E41" s="375"/>
      <c r="F41" s="375"/>
      <c r="G41" s="375"/>
      <c r="H41" s="23"/>
      <c r="I41" s="23"/>
      <c r="J41" s="23"/>
      <c r="K41" s="25">
        <f>E41+F41+G41+H41+I41+J41</f>
        <v>0</v>
      </c>
    </row>
    <row r="42" spans="1:11" ht="63" customHeight="1" hidden="1">
      <c r="A42" s="372"/>
      <c r="B42" s="361"/>
      <c r="C42" s="361"/>
      <c r="D42" s="19" t="s">
        <v>68</v>
      </c>
      <c r="E42" s="375"/>
      <c r="F42" s="375"/>
      <c r="G42" s="375"/>
      <c r="H42" s="23"/>
      <c r="I42" s="23"/>
      <c r="J42" s="23"/>
      <c r="K42" s="25">
        <f>E42+F42+G42+H42+I42+J42</f>
        <v>0</v>
      </c>
    </row>
    <row r="43" spans="1:11" ht="19.5" customHeight="1">
      <c r="A43" s="376" t="s">
        <v>39</v>
      </c>
      <c r="B43" s="377" t="s">
        <v>191</v>
      </c>
      <c r="C43" s="214" t="s">
        <v>182</v>
      </c>
      <c r="D43" s="19" t="s">
        <v>64</v>
      </c>
      <c r="E43" s="378">
        <f aca="true" t="shared" si="8" ref="E43:J43">SUM(E44:E47)</f>
        <v>2109200</v>
      </c>
      <c r="F43" s="378">
        <f t="shared" si="8"/>
        <v>2282300</v>
      </c>
      <c r="G43" s="378">
        <f t="shared" si="8"/>
        <v>2719007.2800000003</v>
      </c>
      <c r="H43" s="378">
        <f t="shared" si="8"/>
        <v>4098038.8899999997</v>
      </c>
      <c r="I43" s="378">
        <f t="shared" si="8"/>
        <v>2350600</v>
      </c>
      <c r="J43" s="378">
        <f t="shared" si="8"/>
        <v>2350600</v>
      </c>
      <c r="K43" s="25">
        <f>E43+F43+G43+H43+I43+J43</f>
        <v>15909746.17</v>
      </c>
    </row>
    <row r="44" spans="1:11" ht="63.75" customHeight="1">
      <c r="A44" s="379"/>
      <c r="B44" s="380"/>
      <c r="C44" s="215"/>
      <c r="D44" s="19" t="s">
        <v>84</v>
      </c>
      <c r="E44" s="140">
        <v>0</v>
      </c>
      <c r="F44" s="140">
        <v>0</v>
      </c>
      <c r="G44" s="140">
        <v>700000</v>
      </c>
      <c r="H44" s="140">
        <v>1967641.38</v>
      </c>
      <c r="I44" s="140">
        <v>0</v>
      </c>
      <c r="J44" s="140">
        <v>0</v>
      </c>
      <c r="K44" s="25">
        <f>E44+F44+G44+H44+I44+J44</f>
        <v>2667641.38</v>
      </c>
    </row>
    <row r="45" spans="1:11" ht="39.75" customHeight="1">
      <c r="A45" s="379"/>
      <c r="B45" s="380"/>
      <c r="C45" s="215"/>
      <c r="D45" s="19" t="s">
        <v>65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25">
        <f>E45+F45+G45+H45+I45+J45</f>
        <v>0</v>
      </c>
    </row>
    <row r="46" spans="1:11" ht="56.25" customHeight="1">
      <c r="A46" s="379"/>
      <c r="B46" s="380"/>
      <c r="C46" s="215"/>
      <c r="D46" s="19" t="s">
        <v>83</v>
      </c>
      <c r="E46" s="271">
        <v>2109200</v>
      </c>
      <c r="F46" s="271">
        <v>2282300</v>
      </c>
      <c r="G46" s="141">
        <v>2019007.28</v>
      </c>
      <c r="H46" s="271">
        <v>2130397.51</v>
      </c>
      <c r="I46" s="271">
        <v>2350600</v>
      </c>
      <c r="J46" s="271">
        <v>2350600</v>
      </c>
      <c r="K46" s="25">
        <f>E46+F46+G46+H46+I46+J46</f>
        <v>13242104.79</v>
      </c>
    </row>
    <row r="47" spans="1:11" ht="18" customHeight="1">
      <c r="A47" s="381"/>
      <c r="B47" s="382"/>
      <c r="C47" s="216"/>
      <c r="D47" s="17" t="s">
        <v>66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25">
        <f>E47+F47+G47+H47+I47+J47</f>
        <v>0</v>
      </c>
    </row>
    <row r="48" spans="1:11" ht="15" customHeight="1">
      <c r="A48" s="376" t="s">
        <v>40</v>
      </c>
      <c r="B48" s="377" t="s">
        <v>191</v>
      </c>
      <c r="C48" s="214" t="s">
        <v>184</v>
      </c>
      <c r="D48" s="19" t="s">
        <v>64</v>
      </c>
      <c r="E48" s="140">
        <f aca="true" t="shared" si="9" ref="E48:J48">SUM(E49:E52)</f>
        <v>50000</v>
      </c>
      <c r="F48" s="140">
        <f t="shared" si="9"/>
        <v>599500</v>
      </c>
      <c r="G48" s="140">
        <f t="shared" si="9"/>
        <v>73100</v>
      </c>
      <c r="H48" s="140">
        <f t="shared" si="9"/>
        <v>79290</v>
      </c>
      <c r="I48" s="140">
        <f t="shared" si="9"/>
        <v>137400</v>
      </c>
      <c r="J48" s="140">
        <f t="shared" si="9"/>
        <v>137400</v>
      </c>
      <c r="K48" s="25">
        <f>E63+F63+G63+H63+I63+J63</f>
        <v>285748873.6</v>
      </c>
    </row>
    <row r="49" spans="1:11" s="383" customFormat="1" ht="76.5">
      <c r="A49" s="379"/>
      <c r="B49" s="380"/>
      <c r="C49" s="215"/>
      <c r="D49" s="19" t="s">
        <v>84</v>
      </c>
      <c r="E49" s="140">
        <v>0</v>
      </c>
      <c r="F49" s="140">
        <v>285000</v>
      </c>
      <c r="G49" s="140">
        <v>72600</v>
      </c>
      <c r="H49" s="140">
        <v>78790</v>
      </c>
      <c r="I49" s="140">
        <v>87400</v>
      </c>
      <c r="J49" s="140">
        <v>87400</v>
      </c>
      <c r="K49" s="81">
        <f>E64+F64+G64+H64+I64+J64</f>
        <v>79006713.48</v>
      </c>
    </row>
    <row r="50" spans="1:11" ht="63.75">
      <c r="A50" s="379"/>
      <c r="B50" s="380"/>
      <c r="C50" s="215"/>
      <c r="D50" s="19" t="s">
        <v>65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25">
        <f>E65+F65+G65+H65+I65+J65</f>
        <v>18000000</v>
      </c>
    </row>
    <row r="51" spans="1:11" ht="38.25">
      <c r="A51" s="379"/>
      <c r="B51" s="380"/>
      <c r="C51" s="215"/>
      <c r="D51" s="19" t="s">
        <v>83</v>
      </c>
      <c r="E51" s="271">
        <v>50000</v>
      </c>
      <c r="F51" s="271">
        <v>314500</v>
      </c>
      <c r="G51" s="271">
        <v>500</v>
      </c>
      <c r="H51" s="271">
        <v>500</v>
      </c>
      <c r="I51" s="271">
        <v>50000</v>
      </c>
      <c r="J51" s="271">
        <v>50000</v>
      </c>
      <c r="K51" s="25">
        <f>E66+F66+G66+H66+I66+J66</f>
        <v>188742160.12</v>
      </c>
    </row>
    <row r="52" spans="1:11" ht="15">
      <c r="A52" s="381"/>
      <c r="B52" s="382"/>
      <c r="C52" s="216"/>
      <c r="D52" s="17" t="s">
        <v>66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25">
        <f>E67+F67+G67+H67+I67+J67</f>
        <v>0</v>
      </c>
    </row>
    <row r="53" spans="1:11" ht="19.5" customHeight="1">
      <c r="A53" s="376" t="s">
        <v>41</v>
      </c>
      <c r="B53" s="377" t="s">
        <v>191</v>
      </c>
      <c r="C53" s="214" t="s">
        <v>186</v>
      </c>
      <c r="D53" s="19" t="s">
        <v>64</v>
      </c>
      <c r="E53" s="140">
        <f aca="true" t="shared" si="10" ref="E53:J53">SUM(E54:E57)</f>
        <v>0</v>
      </c>
      <c r="F53" s="140">
        <f t="shared" si="10"/>
        <v>0</v>
      </c>
      <c r="G53" s="140">
        <f t="shared" si="10"/>
        <v>0</v>
      </c>
      <c r="H53" s="140">
        <f t="shared" si="10"/>
        <v>0</v>
      </c>
      <c r="I53" s="140">
        <f t="shared" si="10"/>
        <v>100000</v>
      </c>
      <c r="J53" s="140">
        <f t="shared" si="10"/>
        <v>100000</v>
      </c>
      <c r="K53" s="25"/>
    </row>
    <row r="54" spans="1:11" ht="63.75" customHeight="1">
      <c r="A54" s="379"/>
      <c r="B54" s="380"/>
      <c r="C54" s="215"/>
      <c r="D54" s="19" t="s">
        <v>84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25"/>
    </row>
    <row r="55" spans="1:11" ht="39.75" customHeight="1">
      <c r="A55" s="379"/>
      <c r="B55" s="380"/>
      <c r="C55" s="215"/>
      <c r="D55" s="19" t="s">
        <v>65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25"/>
    </row>
    <row r="56" spans="1:11" ht="56.25" customHeight="1">
      <c r="A56" s="379"/>
      <c r="B56" s="380"/>
      <c r="C56" s="215"/>
      <c r="D56" s="19" t="s">
        <v>83</v>
      </c>
      <c r="E56" s="140">
        <v>0</v>
      </c>
      <c r="F56" s="140">
        <v>0</v>
      </c>
      <c r="G56" s="140">
        <v>0</v>
      </c>
      <c r="H56" s="140">
        <v>0</v>
      </c>
      <c r="I56" s="140">
        <v>100000</v>
      </c>
      <c r="J56" s="140">
        <v>100000</v>
      </c>
      <c r="K56" s="25"/>
    </row>
    <row r="57" spans="1:11" ht="18" customHeight="1">
      <c r="A57" s="381"/>
      <c r="B57" s="382"/>
      <c r="C57" s="216"/>
      <c r="D57" s="17" t="s">
        <v>66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25"/>
    </row>
    <row r="58" spans="1:11" ht="19.5" customHeight="1">
      <c r="A58" s="376" t="s">
        <v>42</v>
      </c>
      <c r="B58" s="377" t="s">
        <v>191</v>
      </c>
      <c r="C58" s="214" t="s">
        <v>148</v>
      </c>
      <c r="D58" s="19" t="s">
        <v>64</v>
      </c>
      <c r="E58" s="140">
        <f aca="true" t="shared" si="11" ref="E58:J58">SUM(E59:E62)</f>
        <v>0</v>
      </c>
      <c r="F58" s="140">
        <f t="shared" si="11"/>
        <v>0</v>
      </c>
      <c r="G58" s="140">
        <f t="shared" si="11"/>
        <v>0</v>
      </c>
      <c r="H58" s="140">
        <f t="shared" si="11"/>
        <v>0</v>
      </c>
      <c r="I58" s="140">
        <f t="shared" si="11"/>
        <v>100000</v>
      </c>
      <c r="J58" s="140">
        <f t="shared" si="11"/>
        <v>100000</v>
      </c>
      <c r="K58" s="25"/>
    </row>
    <row r="59" spans="1:11" ht="63.75" customHeight="1">
      <c r="A59" s="379"/>
      <c r="B59" s="380"/>
      <c r="C59" s="215"/>
      <c r="D59" s="19" t="s">
        <v>84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25"/>
    </row>
    <row r="60" spans="1:11" ht="39.75" customHeight="1">
      <c r="A60" s="379"/>
      <c r="B60" s="380"/>
      <c r="C60" s="215"/>
      <c r="D60" s="19" t="s">
        <v>65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25"/>
    </row>
    <row r="61" spans="1:11" ht="56.25" customHeight="1">
      <c r="A61" s="379"/>
      <c r="B61" s="380"/>
      <c r="C61" s="215"/>
      <c r="D61" s="19" t="s">
        <v>83</v>
      </c>
      <c r="E61" s="140">
        <v>0</v>
      </c>
      <c r="F61" s="140">
        <v>0</v>
      </c>
      <c r="G61" s="140">
        <v>0</v>
      </c>
      <c r="H61" s="140">
        <v>0</v>
      </c>
      <c r="I61" s="140">
        <v>100000</v>
      </c>
      <c r="J61" s="140">
        <v>100000</v>
      </c>
      <c r="K61" s="25"/>
    </row>
    <row r="62" spans="1:11" ht="18" customHeight="1">
      <c r="A62" s="381"/>
      <c r="B62" s="382"/>
      <c r="C62" s="216"/>
      <c r="D62" s="17" t="s">
        <v>66</v>
      </c>
      <c r="E62" s="140"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25"/>
    </row>
    <row r="63" spans="1:10" ht="15" customHeight="1">
      <c r="A63" s="384">
        <v>2</v>
      </c>
      <c r="B63" s="365" t="s">
        <v>36</v>
      </c>
      <c r="C63" s="365" t="s">
        <v>190</v>
      </c>
      <c r="D63" s="17" t="s">
        <v>64</v>
      </c>
      <c r="E63" s="80">
        <f aca="true" t="shared" si="12" ref="E63:J63">SUM(E64:E67)</f>
        <v>19522300</v>
      </c>
      <c r="F63" s="80">
        <f t="shared" si="12"/>
        <v>18702450</v>
      </c>
      <c r="G63" s="80">
        <f t="shared" si="12"/>
        <v>51594324.75</v>
      </c>
      <c r="H63" s="80">
        <f t="shared" si="12"/>
        <v>59564156.85</v>
      </c>
      <c r="I63" s="80">
        <f t="shared" si="12"/>
        <v>57800800</v>
      </c>
      <c r="J63" s="80">
        <f>SUM(J64:J67)</f>
        <v>78564842</v>
      </c>
    </row>
    <row r="64" spans="1:10" ht="76.5">
      <c r="A64" s="385"/>
      <c r="B64" s="370"/>
      <c r="C64" s="370"/>
      <c r="D64" s="19" t="s">
        <v>84</v>
      </c>
      <c r="E64" s="23">
        <f aca="true" t="shared" si="13" ref="E64:J64">E69+E74+E79</f>
        <v>5322300</v>
      </c>
      <c r="F64" s="23">
        <f t="shared" si="13"/>
        <v>5199800</v>
      </c>
      <c r="G64" s="23">
        <f t="shared" si="13"/>
        <v>10998023.67</v>
      </c>
      <c r="H64" s="23">
        <f t="shared" si="13"/>
        <v>13848989.81</v>
      </c>
      <c r="I64" s="23">
        <f t="shared" si="13"/>
        <v>21368800</v>
      </c>
      <c r="J64" s="23">
        <f>J69+J74+J79+J84</f>
        <v>22268800</v>
      </c>
    </row>
    <row r="65" spans="1:10" ht="63.75">
      <c r="A65" s="385"/>
      <c r="B65" s="370"/>
      <c r="C65" s="370"/>
      <c r="D65" s="19" t="s">
        <v>65</v>
      </c>
      <c r="E65" s="23">
        <f aca="true" t="shared" si="14" ref="E65:J67">E70+E75+E80</f>
        <v>0</v>
      </c>
      <c r="F65" s="23">
        <f t="shared" si="14"/>
        <v>0</v>
      </c>
      <c r="G65" s="23">
        <f t="shared" si="14"/>
        <v>0</v>
      </c>
      <c r="H65" s="23">
        <f t="shared" si="14"/>
        <v>0</v>
      </c>
      <c r="I65" s="23">
        <f t="shared" si="14"/>
        <v>0</v>
      </c>
      <c r="J65" s="23">
        <f>J70+J75+J80+J85</f>
        <v>18000000</v>
      </c>
    </row>
    <row r="66" spans="1:10" ht="38.25">
      <c r="A66" s="385"/>
      <c r="B66" s="370"/>
      <c r="C66" s="370"/>
      <c r="D66" s="19" t="s">
        <v>83</v>
      </c>
      <c r="E66" s="23">
        <f t="shared" si="14"/>
        <v>14200000</v>
      </c>
      <c r="F66" s="23">
        <f t="shared" si="14"/>
        <v>13502650</v>
      </c>
      <c r="G66" s="23">
        <f t="shared" si="14"/>
        <v>40596301.08</v>
      </c>
      <c r="H66" s="23">
        <f t="shared" si="14"/>
        <v>45715167.04</v>
      </c>
      <c r="I66" s="23">
        <f t="shared" si="14"/>
        <v>36432000</v>
      </c>
      <c r="J66" s="23">
        <f>J71+J76+J81+J91</f>
        <v>38296042</v>
      </c>
    </row>
    <row r="67" spans="1:10" ht="15">
      <c r="A67" s="386"/>
      <c r="B67" s="373"/>
      <c r="C67" s="373"/>
      <c r="D67" s="17" t="s">
        <v>66</v>
      </c>
      <c r="E67" s="23">
        <f t="shared" si="14"/>
        <v>0</v>
      </c>
      <c r="F67" s="23">
        <f t="shared" si="14"/>
        <v>0</v>
      </c>
      <c r="G67" s="23">
        <f t="shared" si="14"/>
        <v>0</v>
      </c>
      <c r="H67" s="23">
        <f t="shared" si="14"/>
        <v>0</v>
      </c>
      <c r="I67" s="23">
        <f t="shared" si="14"/>
        <v>0</v>
      </c>
      <c r="J67" s="23">
        <f t="shared" si="14"/>
        <v>0</v>
      </c>
    </row>
    <row r="68" spans="1:10" ht="15" customHeight="1">
      <c r="A68" s="384" t="s">
        <v>108</v>
      </c>
      <c r="B68" s="363" t="s">
        <v>37</v>
      </c>
      <c r="C68" s="363" t="s">
        <v>151</v>
      </c>
      <c r="D68" s="17" t="s">
        <v>64</v>
      </c>
      <c r="E68" s="80">
        <f aca="true" t="shared" si="15" ref="E68:J68">SUM(E69:E72)</f>
        <v>15225100</v>
      </c>
      <c r="F68" s="80">
        <f t="shared" si="15"/>
        <v>13992750</v>
      </c>
      <c r="G68" s="80">
        <f t="shared" si="15"/>
        <v>27641180.04</v>
      </c>
      <c r="H68" s="80">
        <f t="shared" si="15"/>
        <v>33053215.310000002</v>
      </c>
      <c r="I68" s="80">
        <f t="shared" si="15"/>
        <v>27972800</v>
      </c>
      <c r="J68" s="80">
        <f t="shared" si="15"/>
        <v>27972800</v>
      </c>
    </row>
    <row r="69" spans="1:10" ht="76.5">
      <c r="A69" s="385"/>
      <c r="B69" s="358"/>
      <c r="C69" s="358"/>
      <c r="D69" s="19" t="s">
        <v>84</v>
      </c>
      <c r="E69" s="23">
        <v>1025100</v>
      </c>
      <c r="F69" s="23">
        <v>1025100</v>
      </c>
      <c r="G69" s="23">
        <v>4297406.72</v>
      </c>
      <c r="H69" s="23">
        <v>9145266.38</v>
      </c>
      <c r="I69" s="23"/>
      <c r="J69" s="23"/>
    </row>
    <row r="70" spans="1:10" ht="63.75">
      <c r="A70" s="385"/>
      <c r="B70" s="358"/>
      <c r="C70" s="358"/>
      <c r="D70" s="19" t="s">
        <v>65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1:10" ht="38.25">
      <c r="A71" s="385"/>
      <c r="B71" s="358"/>
      <c r="C71" s="358"/>
      <c r="D71" s="19" t="s">
        <v>83</v>
      </c>
      <c r="E71" s="272">
        <v>14200000</v>
      </c>
      <c r="F71" s="272">
        <v>12967650</v>
      </c>
      <c r="G71" s="272">
        <v>23343773.32</v>
      </c>
      <c r="H71" s="272">
        <v>23907948.93</v>
      </c>
      <c r="I71" s="272">
        <v>27972800</v>
      </c>
      <c r="J71" s="272">
        <v>27972800</v>
      </c>
    </row>
    <row r="72" spans="1:10" ht="15">
      <c r="A72" s="386"/>
      <c r="B72" s="361"/>
      <c r="C72" s="361"/>
      <c r="D72" s="17" t="s">
        <v>66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ht="15" customHeight="1">
      <c r="A73" s="384" t="s">
        <v>109</v>
      </c>
      <c r="B73" s="363" t="s">
        <v>37</v>
      </c>
      <c r="C73" s="363" t="s">
        <v>153</v>
      </c>
      <c r="D73" s="17" t="s">
        <v>64</v>
      </c>
      <c r="E73" s="80">
        <f aca="true" t="shared" si="16" ref="E73:J73">SUM(E74:E77)</f>
        <v>4297200</v>
      </c>
      <c r="F73" s="80">
        <f t="shared" si="16"/>
        <v>2962700</v>
      </c>
      <c r="G73" s="80">
        <f t="shared" si="16"/>
        <v>23341144.71</v>
      </c>
      <c r="H73" s="80">
        <f t="shared" si="16"/>
        <v>7835689.84</v>
      </c>
      <c r="I73" s="80">
        <f t="shared" si="16"/>
        <v>8423200</v>
      </c>
      <c r="J73" s="80">
        <f t="shared" si="16"/>
        <v>8423200</v>
      </c>
    </row>
    <row r="74" spans="1:10" ht="76.5">
      <c r="A74" s="385"/>
      <c r="B74" s="358"/>
      <c r="C74" s="358"/>
      <c r="D74" s="19" t="s">
        <v>84</v>
      </c>
      <c r="E74" s="23">
        <v>4297200</v>
      </c>
      <c r="F74" s="23">
        <v>2732700</v>
      </c>
      <c r="G74" s="23">
        <v>6088616.95</v>
      </c>
      <c r="H74" s="143">
        <v>751079.18</v>
      </c>
      <c r="I74" s="143">
        <v>800000</v>
      </c>
      <c r="J74" s="143">
        <v>800000</v>
      </c>
    </row>
    <row r="75" spans="1:10" ht="63.75">
      <c r="A75" s="385"/>
      <c r="B75" s="358"/>
      <c r="C75" s="358"/>
      <c r="D75" s="19" t="s">
        <v>65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1:10" ht="38.25">
      <c r="A76" s="385"/>
      <c r="B76" s="358"/>
      <c r="C76" s="358"/>
      <c r="D76" s="19" t="s">
        <v>83</v>
      </c>
      <c r="E76" s="23">
        <v>0</v>
      </c>
      <c r="F76" s="23">
        <v>230000</v>
      </c>
      <c r="G76" s="23">
        <v>17252527.76</v>
      </c>
      <c r="H76" s="23">
        <v>7084610.66</v>
      </c>
      <c r="I76" s="23">
        <v>7623200</v>
      </c>
      <c r="J76" s="23">
        <v>7623200</v>
      </c>
    </row>
    <row r="77" spans="1:10" ht="15">
      <c r="A77" s="386"/>
      <c r="B77" s="361"/>
      <c r="C77" s="361"/>
      <c r="D77" s="17" t="s">
        <v>66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ht="15" customHeight="1">
      <c r="A78" s="384" t="s">
        <v>157</v>
      </c>
      <c r="B78" s="363" t="s">
        <v>37</v>
      </c>
      <c r="C78" s="363" t="s">
        <v>192</v>
      </c>
      <c r="D78" s="17" t="s">
        <v>64</v>
      </c>
      <c r="E78" s="23">
        <f aca="true" t="shared" si="17" ref="E78:J78">SUM(E79:E82)</f>
        <v>0</v>
      </c>
      <c r="F78" s="23">
        <f t="shared" si="17"/>
        <v>1747000</v>
      </c>
      <c r="G78" s="23">
        <f t="shared" si="17"/>
        <v>612000</v>
      </c>
      <c r="H78" s="23">
        <f t="shared" si="17"/>
        <v>18675251.7</v>
      </c>
      <c r="I78" s="23">
        <f t="shared" si="17"/>
        <v>21404800</v>
      </c>
      <c r="J78" s="23">
        <f t="shared" si="17"/>
        <v>21404800</v>
      </c>
    </row>
    <row r="79" spans="1:10" ht="76.5">
      <c r="A79" s="385"/>
      <c r="B79" s="358"/>
      <c r="C79" s="358"/>
      <c r="D79" s="19" t="s">
        <v>84</v>
      </c>
      <c r="E79" s="23">
        <v>0</v>
      </c>
      <c r="F79" s="23">
        <v>1442000</v>
      </c>
      <c r="G79" s="23">
        <v>612000</v>
      </c>
      <c r="H79" s="23">
        <v>3952644.25</v>
      </c>
      <c r="I79" s="23">
        <v>20568800</v>
      </c>
      <c r="J79" s="23">
        <v>20568800</v>
      </c>
    </row>
    <row r="80" spans="1:10" ht="63.75">
      <c r="A80" s="385"/>
      <c r="B80" s="358"/>
      <c r="C80" s="358"/>
      <c r="D80" s="19" t="s">
        <v>65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1:10" ht="38.25">
      <c r="A81" s="385"/>
      <c r="B81" s="358"/>
      <c r="C81" s="358"/>
      <c r="D81" s="19" t="s">
        <v>83</v>
      </c>
      <c r="E81" s="23">
        <v>0</v>
      </c>
      <c r="F81" s="23">
        <v>305000</v>
      </c>
      <c r="G81" s="23">
        <v>0</v>
      </c>
      <c r="H81" s="23">
        <v>14722607.45</v>
      </c>
      <c r="I81" s="23">
        <v>836000</v>
      </c>
      <c r="J81" s="23">
        <v>836000</v>
      </c>
    </row>
    <row r="82" spans="1:10" ht="15">
      <c r="A82" s="386"/>
      <c r="B82" s="361"/>
      <c r="C82" s="361"/>
      <c r="D82" s="17" t="s">
        <v>66</v>
      </c>
      <c r="E82" s="23"/>
      <c r="F82" s="23"/>
      <c r="G82" s="23"/>
      <c r="H82" s="23"/>
      <c r="I82" s="23"/>
      <c r="J82" s="23"/>
    </row>
    <row r="83" spans="1:10" ht="35.25" customHeight="1">
      <c r="A83" s="387" t="s">
        <v>315</v>
      </c>
      <c r="B83" s="174" t="s">
        <v>191</v>
      </c>
      <c r="C83" s="174" t="s">
        <v>317</v>
      </c>
      <c r="D83" s="17" t="s">
        <v>64</v>
      </c>
      <c r="E83" s="388"/>
      <c r="F83" s="388"/>
      <c r="G83" s="388"/>
      <c r="H83" s="388"/>
      <c r="I83" s="388"/>
      <c r="J83" s="388">
        <f>SUM(J84:J87)</f>
        <v>20764042</v>
      </c>
    </row>
    <row r="84" spans="1:10" ht="66" customHeight="1">
      <c r="A84" s="389"/>
      <c r="B84" s="175"/>
      <c r="C84" s="175"/>
      <c r="D84" s="19" t="s">
        <v>84</v>
      </c>
      <c r="E84" s="388"/>
      <c r="F84" s="388"/>
      <c r="G84" s="388"/>
      <c r="H84" s="388"/>
      <c r="I84" s="388"/>
      <c r="J84" s="388">
        <v>900000</v>
      </c>
    </row>
    <row r="85" spans="1:10" ht="43.5" customHeight="1">
      <c r="A85" s="389"/>
      <c r="B85" s="175"/>
      <c r="C85" s="175"/>
      <c r="D85" s="19" t="s">
        <v>65</v>
      </c>
      <c r="E85" s="388"/>
      <c r="F85" s="388"/>
      <c r="G85" s="388"/>
      <c r="H85" s="388"/>
      <c r="I85" s="388"/>
      <c r="J85" s="388">
        <v>18000000</v>
      </c>
    </row>
    <row r="86" spans="1:10" ht="35.25" customHeight="1">
      <c r="A86" s="389"/>
      <c r="B86" s="175"/>
      <c r="C86" s="175"/>
      <c r="D86" s="19" t="s">
        <v>83</v>
      </c>
      <c r="E86" s="388"/>
      <c r="F86" s="388"/>
      <c r="G86" s="388"/>
      <c r="H86" s="388"/>
      <c r="I86" s="388"/>
      <c r="J86" s="388">
        <v>1864042</v>
      </c>
    </row>
    <row r="87" spans="1:10" ht="15">
      <c r="A87" s="389"/>
      <c r="B87" s="175"/>
      <c r="C87" s="175"/>
      <c r="D87" s="17" t="s">
        <v>66</v>
      </c>
      <c r="E87" s="390"/>
      <c r="F87" s="390"/>
      <c r="G87" s="390"/>
      <c r="H87" s="390"/>
      <c r="I87" s="390"/>
      <c r="J87" s="390"/>
    </row>
    <row r="88" spans="1:10" ht="15">
      <c r="A88" s="391"/>
      <c r="B88" s="176"/>
      <c r="C88" s="176"/>
      <c r="D88" s="17" t="s">
        <v>64</v>
      </c>
      <c r="E88" s="388"/>
      <c r="F88" s="388"/>
      <c r="G88" s="388"/>
      <c r="H88" s="388"/>
      <c r="I88" s="388"/>
      <c r="J88" s="388">
        <f>SUM(J89:J92)</f>
        <v>20764042</v>
      </c>
    </row>
    <row r="89" spans="1:10" ht="76.5">
      <c r="A89" s="392" t="s">
        <v>316</v>
      </c>
      <c r="B89" s="393" t="s">
        <v>318</v>
      </c>
      <c r="C89" s="394" t="s">
        <v>319</v>
      </c>
      <c r="D89" s="19" t="s">
        <v>84</v>
      </c>
      <c r="E89" s="388"/>
      <c r="F89" s="388"/>
      <c r="G89" s="388"/>
      <c r="H89" s="388"/>
      <c r="I89" s="388"/>
      <c r="J89" s="388">
        <v>900000</v>
      </c>
    </row>
    <row r="90" spans="1:10" ht="63.75">
      <c r="A90" s="395"/>
      <c r="B90" s="396"/>
      <c r="C90" s="397"/>
      <c r="D90" s="19" t="s">
        <v>65</v>
      </c>
      <c r="E90" s="388"/>
      <c r="F90" s="388"/>
      <c r="G90" s="388"/>
      <c r="H90" s="388"/>
      <c r="I90" s="388"/>
      <c r="J90" s="388">
        <v>18000000</v>
      </c>
    </row>
    <row r="91" spans="1:10" ht="38.25">
      <c r="A91" s="395"/>
      <c r="B91" s="396"/>
      <c r="C91" s="397"/>
      <c r="D91" s="19" t="s">
        <v>83</v>
      </c>
      <c r="E91" s="388"/>
      <c r="F91" s="388"/>
      <c r="G91" s="388"/>
      <c r="H91" s="388"/>
      <c r="I91" s="388"/>
      <c r="J91" s="388">
        <v>1864042</v>
      </c>
    </row>
    <row r="92" spans="1:10" ht="15">
      <c r="A92" s="395"/>
      <c r="B92" s="396"/>
      <c r="C92" s="397"/>
      <c r="D92" s="250" t="s">
        <v>66</v>
      </c>
      <c r="E92" s="398"/>
      <c r="F92" s="398"/>
      <c r="G92" s="398"/>
      <c r="H92" s="398"/>
      <c r="I92" s="398"/>
      <c r="J92" s="398"/>
    </row>
    <row r="93" spans="1:10" ht="15">
      <c r="A93" s="399"/>
      <c r="B93" s="400"/>
      <c r="C93" s="400"/>
      <c r="D93" s="251"/>
      <c r="E93" s="401"/>
      <c r="F93" s="401"/>
      <c r="G93" s="401"/>
      <c r="H93" s="401"/>
      <c r="I93" s="401"/>
      <c r="J93" s="401"/>
    </row>
    <row r="94" spans="1:10" ht="15">
      <c r="A94" s="399"/>
      <c r="B94" s="400"/>
      <c r="C94" s="400"/>
      <c r="D94" s="252"/>
      <c r="E94" s="401"/>
      <c r="F94" s="401"/>
      <c r="G94" s="401"/>
      <c r="H94" s="401"/>
      <c r="I94" s="401"/>
      <c r="J94" s="401"/>
    </row>
    <row r="95" spans="1:10" ht="15">
      <c r="A95" s="399"/>
      <c r="B95" s="400"/>
      <c r="C95" s="400"/>
      <c r="D95" s="252"/>
      <c r="E95" s="401"/>
      <c r="F95" s="401"/>
      <c r="G95" s="401"/>
      <c r="H95" s="401"/>
      <c r="I95" s="401"/>
      <c r="J95" s="401"/>
    </row>
    <row r="96" spans="1:10" ht="15">
      <c r="A96" s="399"/>
      <c r="B96" s="400"/>
      <c r="C96" s="400"/>
      <c r="D96" s="252"/>
      <c r="E96" s="401"/>
      <c r="F96" s="401"/>
      <c r="G96" s="401"/>
      <c r="H96" s="401"/>
      <c r="I96" s="401"/>
      <c r="J96" s="401"/>
    </row>
    <row r="97" spans="1:10" ht="15">
      <c r="A97" s="399"/>
      <c r="B97" s="400"/>
      <c r="C97" s="400"/>
      <c r="D97" s="251"/>
      <c r="E97" s="402"/>
      <c r="F97" s="402"/>
      <c r="G97" s="402"/>
      <c r="H97" s="402"/>
      <c r="I97" s="402"/>
      <c r="J97" s="402"/>
    </row>
    <row r="98" ht="15">
      <c r="A98" s="403"/>
    </row>
    <row r="99" ht="15">
      <c r="A99" s="403"/>
    </row>
    <row r="100" ht="15">
      <c r="A100" s="403"/>
    </row>
    <row r="101" ht="15">
      <c r="A101" s="403"/>
    </row>
    <row r="102" ht="15">
      <c r="A102" s="403"/>
    </row>
    <row r="103" ht="15">
      <c r="A103" s="403"/>
    </row>
    <row r="104" ht="15">
      <c r="A104" s="403"/>
    </row>
    <row r="105" ht="15">
      <c r="A105" s="403"/>
    </row>
    <row r="106" ht="15">
      <c r="A106" s="403"/>
    </row>
    <row r="107" ht="15">
      <c r="A107" s="403"/>
    </row>
    <row r="108" ht="15">
      <c r="A108" s="403"/>
    </row>
    <row r="109" ht="15">
      <c r="A109" s="403"/>
    </row>
    <row r="110" ht="15">
      <c r="A110" s="403"/>
    </row>
    <row r="111" ht="15">
      <c r="A111" s="403"/>
    </row>
    <row r="112" ht="15">
      <c r="A112" s="403"/>
    </row>
    <row r="113" ht="15">
      <c r="A113" s="403"/>
    </row>
    <row r="114" ht="15">
      <c r="A114" s="403"/>
    </row>
    <row r="115" ht="15">
      <c r="A115" s="403"/>
    </row>
    <row r="116" ht="15">
      <c r="A116" s="403"/>
    </row>
    <row r="117" ht="15">
      <c r="A117" s="403"/>
    </row>
    <row r="118" ht="15">
      <c r="A118" s="403"/>
    </row>
  </sheetData>
  <sheetProtection/>
  <mergeCells count="54">
    <mergeCell ref="B73:B77"/>
    <mergeCell ref="A89:A92"/>
    <mergeCell ref="B89:B92"/>
    <mergeCell ref="C89:C92"/>
    <mergeCell ref="A83:A88"/>
    <mergeCell ref="B83:B88"/>
    <mergeCell ref="C83:C88"/>
    <mergeCell ref="C53:C57"/>
    <mergeCell ref="A78:A82"/>
    <mergeCell ref="B78:B82"/>
    <mergeCell ref="C78:C82"/>
    <mergeCell ref="B58:B62"/>
    <mergeCell ref="C58:C62"/>
    <mergeCell ref="A68:A72"/>
    <mergeCell ref="B68:B72"/>
    <mergeCell ref="C68:C72"/>
    <mergeCell ref="A73:A77"/>
    <mergeCell ref="C43:C47"/>
    <mergeCell ref="C73:C77"/>
    <mergeCell ref="A63:A67"/>
    <mergeCell ref="B63:B67"/>
    <mergeCell ref="C63:C67"/>
    <mergeCell ref="A48:A52"/>
    <mergeCell ref="B48:B52"/>
    <mergeCell ref="C48:C52"/>
    <mergeCell ref="A53:A57"/>
    <mergeCell ref="B53:B57"/>
    <mergeCell ref="C37:C39"/>
    <mergeCell ref="A31:A33"/>
    <mergeCell ref="B34:B36"/>
    <mergeCell ref="A58:A62"/>
    <mergeCell ref="C34:C36"/>
    <mergeCell ref="A34:A36"/>
    <mergeCell ref="B31:B33"/>
    <mergeCell ref="C31:C33"/>
    <mergeCell ref="B43:B47"/>
    <mergeCell ref="A43:A47"/>
    <mergeCell ref="C23:C28"/>
    <mergeCell ref="E9:J9"/>
    <mergeCell ref="A11:A16"/>
    <mergeCell ref="C11:C16"/>
    <mergeCell ref="B11:B16"/>
    <mergeCell ref="C40:C42"/>
    <mergeCell ref="B40:B42"/>
    <mergeCell ref="A37:A39"/>
    <mergeCell ref="A40:A42"/>
    <mergeCell ref="B37:B39"/>
    <mergeCell ref="G1:J1"/>
    <mergeCell ref="A17:A22"/>
    <mergeCell ref="B17:B22"/>
    <mergeCell ref="C17:C22"/>
    <mergeCell ref="B4:J4"/>
    <mergeCell ref="A23:A28"/>
    <mergeCell ref="B23:B28"/>
  </mergeCells>
  <printOptions/>
  <pageMargins left="0.7086614173228347" right="0.7086614173228347" top="0.7480314960629921" bottom="0.7480314960629921" header="0.31496062992125984" footer="0.31496062992125984"/>
  <pageSetup firstPageNumber="47" useFirstPageNumber="1" horizontalDpi="600" verticalDpi="600" orientation="landscape" paperSize="9" scale="70" r:id="rId1"/>
  <headerFooter>
    <oddHeader>&amp;C&amp;P</oddHeader>
  </headerFooter>
  <rowBreaks count="3" manualBreakCount="3">
    <brk id="22" max="9" man="1"/>
    <brk id="52" max="9" man="1"/>
    <brk id="67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4:G22"/>
  <sheetViews>
    <sheetView zoomScalePageLayoutView="0" workbookViewId="0" topLeftCell="A1">
      <selection activeCell="G23" sqref="G23"/>
    </sheetView>
  </sheetViews>
  <sheetFormatPr defaultColWidth="9.140625" defaultRowHeight="15"/>
  <cols>
    <col min="2" max="2" width="42.8515625" style="0" customWidth="1"/>
    <col min="3" max="3" width="14.8515625" style="0" customWidth="1"/>
    <col min="4" max="4" width="10.140625" style="0" customWidth="1"/>
    <col min="5" max="5" width="10.7109375" style="0" customWidth="1"/>
    <col min="6" max="6" width="11.421875" style="0" customWidth="1"/>
    <col min="7" max="7" width="11.28125" style="0" customWidth="1"/>
  </cols>
  <sheetData>
    <row r="4" spans="4:7" ht="15">
      <c r="D4">
        <v>2013</v>
      </c>
      <c r="E4">
        <v>2014</v>
      </c>
      <c r="F4">
        <v>2015</v>
      </c>
      <c r="G4" t="s">
        <v>97</v>
      </c>
    </row>
    <row r="5" spans="2:7" ht="15">
      <c r="B5" s="217" t="s">
        <v>91</v>
      </c>
      <c r="C5" s="30" t="s">
        <v>94</v>
      </c>
      <c r="F5">
        <v>9500</v>
      </c>
      <c r="G5">
        <f aca="true" t="shared" si="0" ref="G5:G12">D5+E5+F5</f>
        <v>9500</v>
      </c>
    </row>
    <row r="6" spans="2:7" ht="15">
      <c r="B6" s="217"/>
      <c r="C6" s="30" t="s">
        <v>95</v>
      </c>
      <c r="F6">
        <v>1900</v>
      </c>
      <c r="G6">
        <f t="shared" si="0"/>
        <v>1900</v>
      </c>
    </row>
    <row r="7" spans="2:7" ht="15">
      <c r="B7" s="217"/>
      <c r="C7" s="30" t="s">
        <v>96</v>
      </c>
      <c r="F7">
        <v>950</v>
      </c>
      <c r="G7">
        <f t="shared" si="0"/>
        <v>950</v>
      </c>
    </row>
    <row r="8" spans="2:7" ht="15">
      <c r="B8" s="217"/>
      <c r="C8" s="30" t="s">
        <v>64</v>
      </c>
      <c r="F8">
        <f>SUM(F5:F7)</f>
        <v>12350</v>
      </c>
      <c r="G8">
        <f t="shared" si="0"/>
        <v>12350</v>
      </c>
    </row>
    <row r="9" spans="2:7" ht="14.25" customHeight="1">
      <c r="B9" s="218" t="s">
        <v>92</v>
      </c>
      <c r="C9" s="30" t="s">
        <v>94</v>
      </c>
      <c r="G9">
        <f t="shared" si="0"/>
        <v>0</v>
      </c>
    </row>
    <row r="10" spans="2:7" ht="14.25" customHeight="1">
      <c r="B10" s="218"/>
      <c r="C10" s="30" t="s">
        <v>95</v>
      </c>
      <c r="D10">
        <v>1862.7</v>
      </c>
      <c r="E10">
        <v>1825.1</v>
      </c>
      <c r="F10">
        <v>1825.1</v>
      </c>
      <c r="G10">
        <f t="shared" si="0"/>
        <v>5512.9</v>
      </c>
    </row>
    <row r="11" spans="2:7" ht="14.25" customHeight="1">
      <c r="B11" s="218"/>
      <c r="C11" s="30" t="s">
        <v>96</v>
      </c>
      <c r="D11">
        <v>206.99</v>
      </c>
      <c r="E11">
        <v>202.79</v>
      </c>
      <c r="F11">
        <v>202.79</v>
      </c>
      <c r="G11">
        <f t="shared" si="0"/>
        <v>612.5699999999999</v>
      </c>
    </row>
    <row r="12" spans="2:7" ht="14.25" customHeight="1">
      <c r="B12" s="218"/>
      <c r="C12" s="30" t="s">
        <v>99</v>
      </c>
      <c r="D12">
        <v>53.2</v>
      </c>
      <c r="G12">
        <f t="shared" si="0"/>
        <v>53.2</v>
      </c>
    </row>
    <row r="13" spans="2:7" ht="14.25" customHeight="1">
      <c r="B13" s="218"/>
      <c r="C13" s="30" t="s">
        <v>64</v>
      </c>
      <c r="D13">
        <f>SUM(D10:D12)</f>
        <v>2122.89</v>
      </c>
      <c r="E13">
        <f>SUM(E10:E11)</f>
        <v>2027.8899999999999</v>
      </c>
      <c r="F13">
        <f>SUM(F10:F11)</f>
        <v>2027.8899999999999</v>
      </c>
      <c r="G13">
        <f>D13+E13+F13</f>
        <v>6178.67</v>
      </c>
    </row>
    <row r="14" spans="2:7" ht="15">
      <c r="B14" s="217" t="s">
        <v>93</v>
      </c>
      <c r="C14" s="31" t="s">
        <v>94</v>
      </c>
      <c r="D14" s="32">
        <v>38820.214</v>
      </c>
      <c r="E14" s="32">
        <v>19823.441</v>
      </c>
      <c r="F14" s="32">
        <v>15161.441</v>
      </c>
      <c r="G14" s="32">
        <f>D14+E14+F14</f>
        <v>73805.096</v>
      </c>
    </row>
    <row r="15" spans="2:7" ht="15">
      <c r="B15" s="217"/>
      <c r="C15" s="31" t="s">
        <v>95</v>
      </c>
      <c r="D15" s="32">
        <v>9304.353</v>
      </c>
      <c r="E15" s="32">
        <v>10269.309</v>
      </c>
      <c r="F15" s="32">
        <v>7938.309</v>
      </c>
      <c r="G15" s="32">
        <f>D15+E15+F15</f>
        <v>27511.970999999998</v>
      </c>
    </row>
    <row r="16" spans="2:7" ht="15">
      <c r="B16" s="217"/>
      <c r="C16" s="31" t="s">
        <v>96</v>
      </c>
      <c r="D16" s="32">
        <v>2503.847</v>
      </c>
      <c r="E16" s="32">
        <v>5706.021</v>
      </c>
      <c r="F16" s="32">
        <v>4150.732</v>
      </c>
      <c r="G16" s="32">
        <f>D16+E16+F16</f>
        <v>12360.6</v>
      </c>
    </row>
    <row r="17" spans="2:7" ht="15">
      <c r="B17" s="217"/>
      <c r="C17" s="31" t="s">
        <v>99</v>
      </c>
      <c r="D17" s="32">
        <v>630.126</v>
      </c>
      <c r="E17" s="32"/>
      <c r="F17" s="32"/>
      <c r="G17" s="32">
        <f>D17+E17+F17</f>
        <v>630.126</v>
      </c>
    </row>
    <row r="18" spans="2:7" ht="15">
      <c r="B18" s="217"/>
      <c r="C18" s="31" t="s">
        <v>64</v>
      </c>
      <c r="D18" s="32">
        <f>SUM(D14:D17)</f>
        <v>51258.53999999999</v>
      </c>
      <c r="E18" s="32">
        <f>SUM(E14:E17)</f>
        <v>35798.771</v>
      </c>
      <c r="F18" s="32">
        <f>SUM(F14:F17)</f>
        <v>27250.482</v>
      </c>
      <c r="G18" s="32">
        <f>SUM(G14:G17)</f>
        <v>114307.79300000002</v>
      </c>
    </row>
    <row r="19" spans="2:7" ht="15">
      <c r="B19" s="219" t="s">
        <v>98</v>
      </c>
      <c r="C19" s="31" t="s">
        <v>94</v>
      </c>
      <c r="D19" s="32">
        <f aca="true" t="shared" si="1" ref="D19:F21">D14+D9+D5</f>
        <v>38820.214</v>
      </c>
      <c r="E19" s="32">
        <f t="shared" si="1"/>
        <v>19823.441</v>
      </c>
      <c r="F19" s="32">
        <f t="shared" si="1"/>
        <v>24661.441</v>
      </c>
      <c r="G19" s="32">
        <f>D19+E19+F19</f>
        <v>83305.09599999999</v>
      </c>
    </row>
    <row r="20" spans="2:7" ht="15">
      <c r="B20" s="219"/>
      <c r="C20" s="31" t="s">
        <v>95</v>
      </c>
      <c r="D20" s="32">
        <f t="shared" si="1"/>
        <v>11167.053</v>
      </c>
      <c r="E20" s="32">
        <f t="shared" si="1"/>
        <v>12094.409</v>
      </c>
      <c r="F20" s="32">
        <f t="shared" si="1"/>
        <v>11663.409</v>
      </c>
      <c r="G20" s="32">
        <f>D20+E20+F20</f>
        <v>34924.871</v>
      </c>
    </row>
    <row r="21" spans="2:7" ht="15">
      <c r="B21" s="219"/>
      <c r="C21" s="31" t="s">
        <v>96</v>
      </c>
      <c r="D21" s="32">
        <f t="shared" si="1"/>
        <v>2710.8370000000004</v>
      </c>
      <c r="E21" s="32">
        <f t="shared" si="1"/>
        <v>5908.811</v>
      </c>
      <c r="F21" s="32">
        <f t="shared" si="1"/>
        <v>5303.522</v>
      </c>
      <c r="G21" s="32">
        <f>D21+E21+F21</f>
        <v>13923.170000000002</v>
      </c>
    </row>
    <row r="22" spans="2:7" ht="15">
      <c r="B22" s="219"/>
      <c r="C22" s="31" t="s">
        <v>64</v>
      </c>
      <c r="D22" s="32">
        <f>SUM(D19:D21)+D17+D12</f>
        <v>53381.42999999999</v>
      </c>
      <c r="E22" s="32">
        <f>SUM(E19:E21)</f>
        <v>37826.661</v>
      </c>
      <c r="F22" s="32">
        <f>SUM(F19:F21)</f>
        <v>41628.371999999996</v>
      </c>
      <c r="G22" s="32">
        <f>SUM(G19:G21)+G17+G12</f>
        <v>132836.463</v>
      </c>
    </row>
  </sheetData>
  <sheetProtection/>
  <mergeCells count="4">
    <mergeCell ref="B5:B8"/>
    <mergeCell ref="B14:B18"/>
    <mergeCell ref="B9:B13"/>
    <mergeCell ref="B19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"/>
  <sheetViews>
    <sheetView zoomScale="60" zoomScaleNormal="60" workbookViewId="0" topLeftCell="B10">
      <selection activeCell="C29" sqref="C29"/>
    </sheetView>
  </sheetViews>
  <sheetFormatPr defaultColWidth="9.140625" defaultRowHeight="15"/>
  <cols>
    <col min="1" max="1" width="12.140625" style="91" customWidth="1"/>
    <col min="2" max="2" width="24.421875" style="91" customWidth="1"/>
    <col min="3" max="3" width="49.28125" style="100" customWidth="1"/>
    <col min="4" max="7" width="9.140625" style="101" customWidth="1"/>
    <col min="8" max="8" width="20.140625" style="101" customWidth="1"/>
    <col min="9" max="9" width="26.00390625" style="101" customWidth="1"/>
    <col min="10" max="10" width="46.00390625" style="102" customWidth="1"/>
    <col min="11" max="11" width="15.140625" style="101" customWidth="1"/>
    <col min="12" max="12" width="23.28125" style="101" customWidth="1"/>
    <col min="13" max="13" width="26.28125" style="82" customWidth="1"/>
    <col min="14" max="16" width="9.140625" style="82" customWidth="1"/>
    <col min="17" max="16384" width="9.140625" style="83" customWidth="1"/>
  </cols>
  <sheetData>
    <row r="1" spans="10:12" ht="77.25" customHeight="1">
      <c r="J1" s="242" t="s">
        <v>231</v>
      </c>
      <c r="K1" s="242"/>
      <c r="L1" s="242"/>
    </row>
    <row r="3" spans="4:9" ht="63.75" customHeight="1">
      <c r="D3" s="242" t="s">
        <v>304</v>
      </c>
      <c r="E3" s="242"/>
      <c r="F3" s="242"/>
      <c r="G3" s="242"/>
      <c r="H3" s="243"/>
      <c r="I3" s="243"/>
    </row>
    <row r="5" spans="1:12" ht="30.75" customHeight="1">
      <c r="A5" s="244" t="s">
        <v>70</v>
      </c>
      <c r="B5" s="244"/>
      <c r="C5" s="244"/>
      <c r="D5" s="245" t="s">
        <v>232</v>
      </c>
      <c r="E5" s="245"/>
      <c r="F5" s="245"/>
      <c r="G5" s="245"/>
      <c r="H5" s="245"/>
      <c r="I5" s="245"/>
      <c r="J5" s="245"/>
      <c r="K5" s="245"/>
      <c r="L5" s="245"/>
    </row>
    <row r="6" spans="1:12" ht="49.5" customHeight="1">
      <c r="A6" s="244" t="s">
        <v>71</v>
      </c>
      <c r="B6" s="244"/>
      <c r="C6" s="244"/>
      <c r="D6" s="245" t="s">
        <v>233</v>
      </c>
      <c r="E6" s="245"/>
      <c r="F6" s="245"/>
      <c r="G6" s="245"/>
      <c r="H6" s="245"/>
      <c r="I6" s="245"/>
      <c r="J6" s="245"/>
      <c r="K6" s="245"/>
      <c r="L6" s="245"/>
    </row>
    <row r="8" spans="1:16" s="86" customFormat="1" ht="60.75">
      <c r="A8" s="92" t="s">
        <v>0</v>
      </c>
      <c r="B8" s="92" t="s">
        <v>27</v>
      </c>
      <c r="C8" s="103" t="s">
        <v>79</v>
      </c>
      <c r="D8" s="236" t="s">
        <v>26</v>
      </c>
      <c r="E8" s="237"/>
      <c r="F8" s="237"/>
      <c r="G8" s="238"/>
      <c r="H8" s="229" t="s">
        <v>194</v>
      </c>
      <c r="I8" s="229" t="s">
        <v>195</v>
      </c>
      <c r="J8" s="240" t="s">
        <v>196</v>
      </c>
      <c r="K8" s="240"/>
      <c r="L8" s="240"/>
      <c r="M8" s="84" t="s">
        <v>197</v>
      </c>
      <c r="N8" s="85"/>
      <c r="O8" s="85"/>
      <c r="P8" s="85"/>
    </row>
    <row r="9" spans="1:12" ht="37.5">
      <c r="A9" s="92"/>
      <c r="B9" s="92"/>
      <c r="C9" s="104"/>
      <c r="D9" s="105" t="s">
        <v>20</v>
      </c>
      <c r="E9" s="105" t="s">
        <v>21</v>
      </c>
      <c r="F9" s="105" t="s">
        <v>22</v>
      </c>
      <c r="G9" s="105" t="s">
        <v>24</v>
      </c>
      <c r="H9" s="239"/>
      <c r="I9" s="239"/>
      <c r="J9" s="106" t="s">
        <v>198</v>
      </c>
      <c r="K9" s="105" t="s">
        <v>199</v>
      </c>
      <c r="L9" s="105" t="s">
        <v>200</v>
      </c>
    </row>
    <row r="10" spans="1:12" ht="37.5" customHeight="1">
      <c r="A10" s="222"/>
      <c r="B10" s="225" t="s">
        <v>81</v>
      </c>
      <c r="C10" s="234" t="s">
        <v>114</v>
      </c>
      <c r="D10" s="107"/>
      <c r="E10" s="107"/>
      <c r="F10" s="107"/>
      <c r="G10" s="107"/>
      <c r="H10" s="108">
        <f>H13+H14+H30+H40+H45+H47+H35</f>
        <v>63925.420000000006</v>
      </c>
      <c r="I10" s="108"/>
      <c r="J10" s="109"/>
      <c r="K10" s="108"/>
      <c r="L10" s="108"/>
    </row>
    <row r="11" spans="1:12" ht="111.75" customHeight="1">
      <c r="A11" s="223"/>
      <c r="B11" s="226"/>
      <c r="C11" s="241"/>
      <c r="D11" s="107"/>
      <c r="E11" s="107"/>
      <c r="F11" s="107"/>
      <c r="G11" s="107"/>
      <c r="H11" s="110"/>
      <c r="I11" s="105" t="s">
        <v>233</v>
      </c>
      <c r="J11" s="111"/>
      <c r="K11" s="110"/>
      <c r="L11" s="110"/>
    </row>
    <row r="12" spans="1:12" ht="84.75" customHeight="1">
      <c r="A12" s="224"/>
      <c r="B12" s="224"/>
      <c r="C12" s="235"/>
      <c r="D12" s="107"/>
      <c r="E12" s="107"/>
      <c r="F12" s="107"/>
      <c r="G12" s="107"/>
      <c r="H12" s="110"/>
      <c r="I12" s="105" t="s">
        <v>144</v>
      </c>
      <c r="J12" s="111"/>
      <c r="K12" s="110"/>
      <c r="L12" s="110"/>
    </row>
    <row r="13" spans="1:12" ht="125.25" customHeight="1">
      <c r="A13" s="92"/>
      <c r="B13" s="92" t="s">
        <v>234</v>
      </c>
      <c r="C13" s="112" t="s">
        <v>235</v>
      </c>
      <c r="D13" s="107"/>
      <c r="E13" s="107"/>
      <c r="F13" s="107"/>
      <c r="G13" s="107"/>
      <c r="H13" s="110">
        <f>2817.2+50</f>
        <v>2867.2</v>
      </c>
      <c r="I13" s="105" t="s">
        <v>233</v>
      </c>
      <c r="J13" s="111"/>
      <c r="K13" s="110"/>
      <c r="L13" s="110"/>
    </row>
    <row r="14" spans="1:12" ht="37.5" customHeight="1">
      <c r="A14" s="231" t="s">
        <v>62</v>
      </c>
      <c r="B14" s="225" t="s">
        <v>36</v>
      </c>
      <c r="C14" s="234" t="s">
        <v>181</v>
      </c>
      <c r="D14" s="227"/>
      <c r="E14" s="227"/>
      <c r="F14" s="227"/>
      <c r="G14" s="227"/>
      <c r="H14" s="220">
        <f>H16+H19+H23+H26</f>
        <v>3512.2000000000003</v>
      </c>
      <c r="I14" s="229" t="s">
        <v>233</v>
      </c>
      <c r="J14" s="220"/>
      <c r="K14" s="220"/>
      <c r="L14" s="220"/>
    </row>
    <row r="15" spans="1:12" ht="57" customHeight="1">
      <c r="A15" s="232"/>
      <c r="B15" s="233"/>
      <c r="C15" s="235"/>
      <c r="D15" s="228"/>
      <c r="E15" s="228"/>
      <c r="F15" s="228"/>
      <c r="G15" s="228"/>
      <c r="H15" s="221"/>
      <c r="I15" s="230"/>
      <c r="J15" s="221"/>
      <c r="K15" s="221"/>
      <c r="L15" s="221"/>
    </row>
    <row r="16" spans="1:12" s="82" customFormat="1" ht="95.25" customHeight="1">
      <c r="A16" s="92" t="s">
        <v>39</v>
      </c>
      <c r="B16" s="92" t="s">
        <v>37</v>
      </c>
      <c r="C16" s="113" t="s">
        <v>303</v>
      </c>
      <c r="D16" s="114" t="s">
        <v>288</v>
      </c>
      <c r="E16" s="114" t="s">
        <v>282</v>
      </c>
      <c r="F16" s="114" t="s">
        <v>283</v>
      </c>
      <c r="G16" s="107"/>
      <c r="H16" s="110">
        <v>3245.4</v>
      </c>
      <c r="I16" s="105" t="s">
        <v>237</v>
      </c>
      <c r="J16" s="111" t="s">
        <v>123</v>
      </c>
      <c r="K16" s="110"/>
      <c r="L16" s="110"/>
    </row>
    <row r="17" spans="1:12" s="82" customFormat="1" ht="96.75" customHeight="1">
      <c r="A17" s="94" t="s">
        <v>203</v>
      </c>
      <c r="B17" s="92" t="s">
        <v>204</v>
      </c>
      <c r="C17" s="113" t="s">
        <v>236</v>
      </c>
      <c r="D17" s="114" t="s">
        <v>288</v>
      </c>
      <c r="E17" s="114" t="s">
        <v>282</v>
      </c>
      <c r="F17" s="114" t="s">
        <v>283</v>
      </c>
      <c r="G17" s="107"/>
      <c r="H17" s="110">
        <v>2350.6</v>
      </c>
      <c r="I17" s="105" t="s">
        <v>237</v>
      </c>
      <c r="J17" s="111" t="s">
        <v>239</v>
      </c>
      <c r="K17" s="110"/>
      <c r="L17" s="110"/>
    </row>
    <row r="18" spans="1:12" s="82" customFormat="1" ht="267.75" customHeight="1">
      <c r="A18" s="94" t="s">
        <v>205</v>
      </c>
      <c r="B18" s="92" t="s">
        <v>206</v>
      </c>
      <c r="C18" s="113" t="s">
        <v>238</v>
      </c>
      <c r="D18" s="114" t="s">
        <v>288</v>
      </c>
      <c r="E18" s="114" t="s">
        <v>282</v>
      </c>
      <c r="F18" s="114" t="s">
        <v>283</v>
      </c>
      <c r="G18" s="107"/>
      <c r="H18" s="110">
        <v>777.6</v>
      </c>
      <c r="I18" s="105" t="s">
        <v>237</v>
      </c>
      <c r="J18" s="111" t="s">
        <v>240</v>
      </c>
      <c r="K18" s="110"/>
      <c r="L18" s="110"/>
    </row>
    <row r="19" spans="1:12" s="82" customFormat="1" ht="114.75" customHeight="1">
      <c r="A19" s="92" t="s">
        <v>40</v>
      </c>
      <c r="B19" s="92" t="s">
        <v>37</v>
      </c>
      <c r="C19" s="113" t="s">
        <v>184</v>
      </c>
      <c r="D19" s="114" t="s">
        <v>290</v>
      </c>
      <c r="E19" s="114" t="s">
        <v>282</v>
      </c>
      <c r="F19" s="114" t="s">
        <v>285</v>
      </c>
      <c r="G19" s="107"/>
      <c r="H19" s="110">
        <v>226.8</v>
      </c>
      <c r="I19" s="105" t="s">
        <v>144</v>
      </c>
      <c r="J19" s="111" t="s">
        <v>117</v>
      </c>
      <c r="K19" s="110"/>
      <c r="L19" s="110"/>
    </row>
    <row r="20" spans="1:12" s="82" customFormat="1" ht="108" customHeight="1">
      <c r="A20" s="92" t="s">
        <v>207</v>
      </c>
      <c r="B20" s="92" t="s">
        <v>204</v>
      </c>
      <c r="C20" s="113" t="s">
        <v>241</v>
      </c>
      <c r="D20" s="114" t="s">
        <v>290</v>
      </c>
      <c r="E20" s="114" t="s">
        <v>282</v>
      </c>
      <c r="F20" s="114" t="s">
        <v>285</v>
      </c>
      <c r="G20" s="107"/>
      <c r="H20" s="110">
        <v>159</v>
      </c>
      <c r="I20" s="105" t="s">
        <v>144</v>
      </c>
      <c r="J20" s="111" t="s">
        <v>242</v>
      </c>
      <c r="K20" s="110"/>
      <c r="L20" s="110"/>
    </row>
    <row r="21" spans="1:12" s="82" customFormat="1" ht="111.75" customHeight="1">
      <c r="A21" s="92" t="s">
        <v>208</v>
      </c>
      <c r="B21" s="92" t="s">
        <v>206</v>
      </c>
      <c r="C21" s="113" t="s">
        <v>243</v>
      </c>
      <c r="D21" s="114" t="s">
        <v>290</v>
      </c>
      <c r="E21" s="114" t="s">
        <v>282</v>
      </c>
      <c r="F21" s="114" t="s">
        <v>285</v>
      </c>
      <c r="G21" s="107"/>
      <c r="H21" s="110">
        <v>159</v>
      </c>
      <c r="I21" s="105" t="s">
        <v>144</v>
      </c>
      <c r="J21" s="111" t="s">
        <v>244</v>
      </c>
      <c r="K21" s="110"/>
      <c r="L21" s="110"/>
    </row>
    <row r="22" spans="1:12" s="82" customFormat="1" ht="111.75" customHeight="1">
      <c r="A22" s="92" t="s">
        <v>245</v>
      </c>
      <c r="B22" s="92" t="s">
        <v>229</v>
      </c>
      <c r="C22" s="113" t="s">
        <v>246</v>
      </c>
      <c r="D22" s="114" t="s">
        <v>290</v>
      </c>
      <c r="E22" s="114" t="s">
        <v>282</v>
      </c>
      <c r="F22" s="114" t="s">
        <v>285</v>
      </c>
      <c r="G22" s="107"/>
      <c r="H22" s="110">
        <v>67.8</v>
      </c>
      <c r="I22" s="105" t="s">
        <v>144</v>
      </c>
      <c r="J22" s="111" t="s">
        <v>247</v>
      </c>
      <c r="K22" s="110"/>
      <c r="L22" s="110"/>
    </row>
    <row r="23" spans="1:12" s="82" customFormat="1" ht="105" customHeight="1">
      <c r="A23" s="92" t="s">
        <v>41</v>
      </c>
      <c r="B23" s="92" t="s">
        <v>37</v>
      </c>
      <c r="C23" s="113" t="s">
        <v>248</v>
      </c>
      <c r="D23" s="114" t="s">
        <v>288</v>
      </c>
      <c r="E23" s="114" t="s">
        <v>282</v>
      </c>
      <c r="F23" s="114" t="s">
        <v>285</v>
      </c>
      <c r="G23" s="107"/>
      <c r="H23" s="110">
        <v>20</v>
      </c>
      <c r="I23" s="105" t="s">
        <v>112</v>
      </c>
      <c r="J23" s="111" t="s">
        <v>147</v>
      </c>
      <c r="K23" s="110"/>
      <c r="L23" s="110"/>
    </row>
    <row r="24" spans="1:12" s="82" customFormat="1" ht="97.5" customHeight="1">
      <c r="A24" s="92" t="s">
        <v>209</v>
      </c>
      <c r="B24" s="92" t="s">
        <v>210</v>
      </c>
      <c r="C24" s="113" t="s">
        <v>249</v>
      </c>
      <c r="D24" s="114" t="s">
        <v>288</v>
      </c>
      <c r="E24" s="114" t="s">
        <v>282</v>
      </c>
      <c r="F24" s="114" t="s">
        <v>285</v>
      </c>
      <c r="G24" s="107"/>
      <c r="H24" s="110">
        <v>10</v>
      </c>
      <c r="I24" s="105" t="s">
        <v>112</v>
      </c>
      <c r="J24" s="111" t="s">
        <v>251</v>
      </c>
      <c r="K24" s="110"/>
      <c r="L24" s="110"/>
    </row>
    <row r="25" spans="1:12" s="82" customFormat="1" ht="204" customHeight="1">
      <c r="A25" s="92" t="s">
        <v>211</v>
      </c>
      <c r="B25" s="92" t="s">
        <v>206</v>
      </c>
      <c r="C25" s="113" t="s">
        <v>250</v>
      </c>
      <c r="D25" s="114" t="s">
        <v>288</v>
      </c>
      <c r="E25" s="114" t="s">
        <v>282</v>
      </c>
      <c r="F25" s="114" t="s">
        <v>285</v>
      </c>
      <c r="G25" s="107"/>
      <c r="H25" s="110">
        <v>10</v>
      </c>
      <c r="I25" s="105" t="s">
        <v>112</v>
      </c>
      <c r="J25" s="111" t="s">
        <v>252</v>
      </c>
      <c r="K25" s="110"/>
      <c r="L25" s="110"/>
    </row>
    <row r="26" spans="1:12" s="82" customFormat="1" ht="95.25" customHeight="1">
      <c r="A26" s="92" t="s">
        <v>42</v>
      </c>
      <c r="B26" s="92" t="s">
        <v>37</v>
      </c>
      <c r="C26" s="113" t="s">
        <v>148</v>
      </c>
      <c r="D26" s="114" t="s">
        <v>288</v>
      </c>
      <c r="E26" s="114" t="s">
        <v>282</v>
      </c>
      <c r="F26" s="114" t="s">
        <v>285</v>
      </c>
      <c r="G26" s="107"/>
      <c r="H26" s="110">
        <v>20</v>
      </c>
      <c r="I26" s="105" t="s">
        <v>112</v>
      </c>
      <c r="J26" s="111" t="s">
        <v>212</v>
      </c>
      <c r="K26" s="110"/>
      <c r="L26" s="110"/>
    </row>
    <row r="27" spans="1:12" s="82" customFormat="1" ht="156.75" customHeight="1">
      <c r="A27" s="92" t="s">
        <v>253</v>
      </c>
      <c r="B27" s="92" t="s">
        <v>213</v>
      </c>
      <c r="C27" s="113" t="s">
        <v>254</v>
      </c>
      <c r="D27" s="114" t="s">
        <v>288</v>
      </c>
      <c r="E27" s="114" t="s">
        <v>282</v>
      </c>
      <c r="F27" s="114" t="s">
        <v>285</v>
      </c>
      <c r="G27" s="107"/>
      <c r="H27" s="110">
        <v>10</v>
      </c>
      <c r="I27" s="105" t="s">
        <v>112</v>
      </c>
      <c r="J27" s="111" t="s">
        <v>257</v>
      </c>
      <c r="K27" s="110"/>
      <c r="L27" s="110"/>
    </row>
    <row r="28" spans="1:12" s="82" customFormat="1" ht="107.25" customHeight="1">
      <c r="A28" s="92" t="s">
        <v>256</v>
      </c>
      <c r="B28" s="92" t="s">
        <v>206</v>
      </c>
      <c r="C28" s="113" t="s">
        <v>255</v>
      </c>
      <c r="D28" s="114" t="s">
        <v>288</v>
      </c>
      <c r="E28" s="114" t="s">
        <v>282</v>
      </c>
      <c r="F28" s="114" t="s">
        <v>285</v>
      </c>
      <c r="G28" s="107"/>
      <c r="H28" s="110">
        <v>10</v>
      </c>
      <c r="I28" s="105" t="s">
        <v>112</v>
      </c>
      <c r="J28" s="111" t="s">
        <v>258</v>
      </c>
      <c r="K28" s="110"/>
      <c r="L28" s="110"/>
    </row>
    <row r="29" spans="1:16" s="88" customFormat="1" ht="136.5" customHeight="1">
      <c r="A29" s="95">
        <v>2</v>
      </c>
      <c r="B29" s="96" t="s">
        <v>36</v>
      </c>
      <c r="C29" s="115" t="s">
        <v>190</v>
      </c>
      <c r="D29" s="116" t="s">
        <v>294</v>
      </c>
      <c r="E29" s="116" t="s">
        <v>105</v>
      </c>
      <c r="F29" s="116"/>
      <c r="G29" s="116"/>
      <c r="H29" s="117">
        <f>H30+H35+H40</f>
        <v>57182.72</v>
      </c>
      <c r="I29" s="115" t="s">
        <v>233</v>
      </c>
      <c r="J29" s="118"/>
      <c r="K29" s="117"/>
      <c r="L29" s="117"/>
      <c r="M29" s="87"/>
      <c r="N29" s="87"/>
      <c r="O29" s="87"/>
      <c r="P29" s="87"/>
    </row>
    <row r="30" spans="1:16" s="90" customFormat="1" ht="102" customHeight="1">
      <c r="A30" s="93" t="s">
        <v>108</v>
      </c>
      <c r="B30" s="97" t="s">
        <v>37</v>
      </c>
      <c r="C30" s="119" t="s">
        <v>151</v>
      </c>
      <c r="D30" s="120" t="s">
        <v>294</v>
      </c>
      <c r="E30" s="120" t="s">
        <v>105</v>
      </c>
      <c r="F30" s="120" t="s">
        <v>201</v>
      </c>
      <c r="G30" s="120"/>
      <c r="H30" s="121">
        <f>H31+H33+H34</f>
        <v>33183.5</v>
      </c>
      <c r="I30" s="122" t="s">
        <v>152</v>
      </c>
      <c r="J30" s="123" t="s">
        <v>215</v>
      </c>
      <c r="K30" s="121"/>
      <c r="L30" s="121"/>
      <c r="M30" s="89"/>
      <c r="N30" s="89"/>
      <c r="O30" s="89"/>
      <c r="P30" s="89"/>
    </row>
    <row r="31" spans="1:16" s="90" customFormat="1" ht="132" customHeight="1">
      <c r="A31" s="93" t="s">
        <v>216</v>
      </c>
      <c r="B31" s="246" t="s">
        <v>213</v>
      </c>
      <c r="C31" s="124" t="s">
        <v>259</v>
      </c>
      <c r="D31" s="120" t="s">
        <v>294</v>
      </c>
      <c r="E31" s="120" t="s">
        <v>105</v>
      </c>
      <c r="F31" s="120" t="s">
        <v>201</v>
      </c>
      <c r="G31" s="120"/>
      <c r="H31" s="121">
        <v>20368.3</v>
      </c>
      <c r="I31" s="122" t="s">
        <v>152</v>
      </c>
      <c r="J31" s="103" t="s">
        <v>263</v>
      </c>
      <c r="K31" s="121"/>
      <c r="L31" s="121"/>
      <c r="M31" s="89"/>
      <c r="N31" s="89"/>
      <c r="O31" s="89"/>
      <c r="P31" s="89"/>
    </row>
    <row r="32" spans="1:16" s="90" customFormat="1" ht="45.75" customHeight="1">
      <c r="A32" s="93"/>
      <c r="B32" s="247"/>
      <c r="C32" s="124" t="s">
        <v>308</v>
      </c>
      <c r="D32" s="120" t="s">
        <v>294</v>
      </c>
      <c r="E32" s="120" t="s">
        <v>105</v>
      </c>
      <c r="F32" s="120" t="s">
        <v>201</v>
      </c>
      <c r="G32" s="120"/>
      <c r="H32" s="121">
        <v>2200</v>
      </c>
      <c r="I32" s="122" t="s">
        <v>152</v>
      </c>
      <c r="J32" s="103" t="s">
        <v>309</v>
      </c>
      <c r="K32" s="121"/>
      <c r="L32" s="121"/>
      <c r="M32" s="89"/>
      <c r="N32" s="89"/>
      <c r="O32" s="89"/>
      <c r="P32" s="89"/>
    </row>
    <row r="33" spans="1:16" s="90" customFormat="1" ht="108" customHeight="1">
      <c r="A33" s="93" t="s">
        <v>217</v>
      </c>
      <c r="B33" s="93" t="s">
        <v>206</v>
      </c>
      <c r="C33" s="124" t="s">
        <v>260</v>
      </c>
      <c r="D33" s="120" t="s">
        <v>294</v>
      </c>
      <c r="E33" s="120" t="s">
        <v>105</v>
      </c>
      <c r="F33" s="120" t="s">
        <v>283</v>
      </c>
      <c r="G33" s="120"/>
      <c r="H33" s="121">
        <v>11212.6</v>
      </c>
      <c r="I33" s="122" t="s">
        <v>152</v>
      </c>
      <c r="J33" s="123" t="s">
        <v>264</v>
      </c>
      <c r="K33" s="121"/>
      <c r="L33" s="121"/>
      <c r="M33" s="89"/>
      <c r="N33" s="89"/>
      <c r="O33" s="89"/>
      <c r="P33" s="89"/>
    </row>
    <row r="34" spans="1:16" s="90" customFormat="1" ht="92.25" customHeight="1">
      <c r="A34" s="93" t="s">
        <v>261</v>
      </c>
      <c r="B34" s="93" t="s">
        <v>229</v>
      </c>
      <c r="C34" s="124" t="s">
        <v>262</v>
      </c>
      <c r="D34" s="125"/>
      <c r="E34" s="120"/>
      <c r="F34" s="120"/>
      <c r="G34" s="120"/>
      <c r="H34" s="121">
        <v>1602.6</v>
      </c>
      <c r="I34" s="122" t="s">
        <v>152</v>
      </c>
      <c r="J34" s="123" t="s">
        <v>265</v>
      </c>
      <c r="K34" s="121"/>
      <c r="L34" s="121"/>
      <c r="M34" s="89"/>
      <c r="N34" s="89"/>
      <c r="O34" s="89"/>
      <c r="P34" s="89"/>
    </row>
    <row r="35" spans="1:16" s="90" customFormat="1" ht="58.5" customHeight="1">
      <c r="A35" s="133" t="s">
        <v>109</v>
      </c>
      <c r="B35" s="134" t="s">
        <v>37</v>
      </c>
      <c r="C35" s="135" t="s">
        <v>153</v>
      </c>
      <c r="D35" s="126"/>
      <c r="E35" s="127"/>
      <c r="F35" s="127"/>
      <c r="G35" s="127"/>
      <c r="H35" s="128">
        <v>7736.9</v>
      </c>
      <c r="I35" s="129" t="s">
        <v>189</v>
      </c>
      <c r="J35" s="138" t="s">
        <v>156</v>
      </c>
      <c r="K35" s="128"/>
      <c r="L35" s="128"/>
      <c r="M35" s="89"/>
      <c r="N35" s="89"/>
      <c r="O35" s="89"/>
      <c r="P35" s="89"/>
    </row>
    <row r="36" spans="1:16" s="90" customFormat="1" ht="78.75" customHeight="1">
      <c r="A36" s="98" t="s">
        <v>219</v>
      </c>
      <c r="B36" s="98" t="s">
        <v>204</v>
      </c>
      <c r="C36" s="113" t="s">
        <v>266</v>
      </c>
      <c r="D36" s="126"/>
      <c r="E36" s="127"/>
      <c r="F36" s="127"/>
      <c r="G36" s="127"/>
      <c r="H36" s="128">
        <v>1010</v>
      </c>
      <c r="I36" s="129" t="s">
        <v>189</v>
      </c>
      <c r="J36" s="130" t="s">
        <v>267</v>
      </c>
      <c r="K36" s="128"/>
      <c r="L36" s="128"/>
      <c r="M36" s="89"/>
      <c r="N36" s="89"/>
      <c r="O36" s="89"/>
      <c r="P36" s="89"/>
    </row>
    <row r="37" spans="1:16" s="90" customFormat="1" ht="60" customHeight="1">
      <c r="A37" s="98" t="s">
        <v>220</v>
      </c>
      <c r="B37" s="98" t="s">
        <v>206</v>
      </c>
      <c r="C37" s="113" t="s">
        <v>268</v>
      </c>
      <c r="D37" s="126"/>
      <c r="E37" s="127"/>
      <c r="F37" s="127"/>
      <c r="G37" s="127"/>
      <c r="H37" s="128">
        <v>3590</v>
      </c>
      <c r="I37" s="129" t="s">
        <v>189</v>
      </c>
      <c r="J37" s="130" t="s">
        <v>270</v>
      </c>
      <c r="K37" s="128"/>
      <c r="L37" s="128"/>
      <c r="M37" s="89"/>
      <c r="N37" s="89"/>
      <c r="O37" s="89"/>
      <c r="P37" s="89"/>
    </row>
    <row r="38" spans="1:16" s="90" customFormat="1" ht="60" customHeight="1">
      <c r="A38" s="98" t="s">
        <v>269</v>
      </c>
      <c r="B38" s="98" t="s">
        <v>229</v>
      </c>
      <c r="C38" s="113" t="s">
        <v>271</v>
      </c>
      <c r="D38" s="126"/>
      <c r="E38" s="127"/>
      <c r="F38" s="127"/>
      <c r="G38" s="127"/>
      <c r="H38" s="128">
        <v>1136.9</v>
      </c>
      <c r="I38" s="129" t="s">
        <v>189</v>
      </c>
      <c r="J38" s="130" t="s">
        <v>272</v>
      </c>
      <c r="K38" s="128"/>
      <c r="L38" s="128"/>
      <c r="M38" s="89"/>
      <c r="N38" s="89"/>
      <c r="O38" s="89"/>
      <c r="P38" s="89"/>
    </row>
    <row r="39" spans="1:16" s="90" customFormat="1" ht="60" customHeight="1">
      <c r="A39" s="98" t="s">
        <v>274</v>
      </c>
      <c r="B39" s="98" t="s">
        <v>230</v>
      </c>
      <c r="C39" s="113" t="s">
        <v>273</v>
      </c>
      <c r="D39" s="126"/>
      <c r="E39" s="127"/>
      <c r="F39" s="127"/>
      <c r="G39" s="127"/>
      <c r="H39" s="128">
        <v>2000</v>
      </c>
      <c r="I39" s="129" t="s">
        <v>189</v>
      </c>
      <c r="J39" s="130" t="s">
        <v>275</v>
      </c>
      <c r="K39" s="128"/>
      <c r="L39" s="128"/>
      <c r="M39" s="89"/>
      <c r="N39" s="89"/>
      <c r="O39" s="89"/>
      <c r="P39" s="89"/>
    </row>
    <row r="40" spans="1:16" s="90" customFormat="1" ht="91.5" customHeight="1">
      <c r="A40" s="133" t="s">
        <v>157</v>
      </c>
      <c r="B40" s="136" t="s">
        <v>37</v>
      </c>
      <c r="C40" s="137" t="s">
        <v>192</v>
      </c>
      <c r="D40" s="126" t="s">
        <v>110</v>
      </c>
      <c r="E40" s="127" t="s">
        <v>214</v>
      </c>
      <c r="F40" s="127" t="s">
        <v>107</v>
      </c>
      <c r="G40" s="127" t="s">
        <v>221</v>
      </c>
      <c r="H40" s="128">
        <v>16262.32</v>
      </c>
      <c r="I40" s="132" t="s">
        <v>159</v>
      </c>
      <c r="J40" s="130" t="s">
        <v>222</v>
      </c>
      <c r="K40" s="128"/>
      <c r="L40" s="128"/>
      <c r="M40" s="89"/>
      <c r="N40" s="89"/>
      <c r="O40" s="89"/>
      <c r="P40" s="89"/>
    </row>
    <row r="41" spans="1:16" s="90" customFormat="1" ht="111" customHeight="1">
      <c r="A41" s="98" t="s">
        <v>223</v>
      </c>
      <c r="B41" s="99" t="s">
        <v>204</v>
      </c>
      <c r="C41" s="131" t="s">
        <v>276</v>
      </c>
      <c r="D41" s="126" t="s">
        <v>110</v>
      </c>
      <c r="E41" s="127" t="s">
        <v>214</v>
      </c>
      <c r="F41" s="127" t="s">
        <v>107</v>
      </c>
      <c r="G41" s="127" t="s">
        <v>221</v>
      </c>
      <c r="H41" s="128">
        <v>3262.32</v>
      </c>
      <c r="I41" s="132" t="s">
        <v>159</v>
      </c>
      <c r="J41" s="130" t="s">
        <v>224</v>
      </c>
      <c r="K41" s="128"/>
      <c r="L41" s="128"/>
      <c r="M41" s="89"/>
      <c r="N41" s="89"/>
      <c r="O41" s="89"/>
      <c r="P41" s="89"/>
    </row>
    <row r="42" spans="1:16" s="90" customFormat="1" ht="91.5" customHeight="1">
      <c r="A42" s="98" t="s">
        <v>225</v>
      </c>
      <c r="B42" s="99" t="s">
        <v>206</v>
      </c>
      <c r="C42" s="106" t="s">
        <v>277</v>
      </c>
      <c r="D42" s="126" t="s">
        <v>110</v>
      </c>
      <c r="E42" s="127" t="s">
        <v>214</v>
      </c>
      <c r="F42" s="127" t="s">
        <v>107</v>
      </c>
      <c r="G42" s="127" t="s">
        <v>221</v>
      </c>
      <c r="H42" s="128">
        <v>3000</v>
      </c>
      <c r="I42" s="132" t="s">
        <v>159</v>
      </c>
      <c r="J42" s="130" t="s">
        <v>226</v>
      </c>
      <c r="K42" s="128"/>
      <c r="L42" s="128"/>
      <c r="M42" s="89"/>
      <c r="N42" s="89"/>
      <c r="O42" s="89"/>
      <c r="P42" s="89"/>
    </row>
    <row r="43" spans="1:12" ht="129" customHeight="1">
      <c r="A43" s="98" t="s">
        <v>280</v>
      </c>
      <c r="B43" s="99" t="s">
        <v>229</v>
      </c>
      <c r="C43" s="106" t="s">
        <v>278</v>
      </c>
      <c r="D43" s="126" t="s">
        <v>110</v>
      </c>
      <c r="E43" s="127" t="s">
        <v>201</v>
      </c>
      <c r="F43" s="127" t="s">
        <v>202</v>
      </c>
      <c r="G43" s="127" t="s">
        <v>218</v>
      </c>
      <c r="H43" s="128">
        <v>1000</v>
      </c>
      <c r="I43" s="132" t="s">
        <v>159</v>
      </c>
      <c r="J43" s="130" t="s">
        <v>227</v>
      </c>
      <c r="K43" s="128"/>
      <c r="L43" s="128"/>
    </row>
    <row r="44" spans="1:12" ht="96" customHeight="1">
      <c r="A44" s="98" t="s">
        <v>281</v>
      </c>
      <c r="B44" s="98" t="s">
        <v>230</v>
      </c>
      <c r="C44" s="131" t="s">
        <v>279</v>
      </c>
      <c r="D44" s="127" t="s">
        <v>110</v>
      </c>
      <c r="E44" s="127" t="s">
        <v>201</v>
      </c>
      <c r="F44" s="127" t="s">
        <v>202</v>
      </c>
      <c r="G44" s="127" t="s">
        <v>218</v>
      </c>
      <c r="H44" s="128">
        <v>10000</v>
      </c>
      <c r="I44" s="132" t="s">
        <v>159</v>
      </c>
      <c r="J44" s="130" t="s">
        <v>228</v>
      </c>
      <c r="K44" s="128"/>
      <c r="L44" s="128"/>
    </row>
    <row r="45" spans="1:12" ht="20.25">
      <c r="A45" s="231">
        <v>3</v>
      </c>
      <c r="B45" s="225" t="s">
        <v>36</v>
      </c>
      <c r="C45" s="234" t="s">
        <v>305</v>
      </c>
      <c r="D45" s="227"/>
      <c r="E45" s="227"/>
      <c r="F45" s="227"/>
      <c r="G45" s="227"/>
      <c r="H45" s="220">
        <v>20</v>
      </c>
      <c r="I45" s="229" t="s">
        <v>307</v>
      </c>
      <c r="J45" s="220"/>
      <c r="K45" s="220"/>
      <c r="L45" s="220"/>
    </row>
    <row r="46" spans="1:12" ht="20.25">
      <c r="A46" s="232"/>
      <c r="B46" s="233"/>
      <c r="C46" s="235"/>
      <c r="D46" s="228"/>
      <c r="E46" s="228"/>
      <c r="F46" s="228"/>
      <c r="G46" s="228"/>
      <c r="H46" s="221"/>
      <c r="I46" s="230"/>
      <c r="J46" s="221"/>
      <c r="K46" s="221"/>
      <c r="L46" s="221"/>
    </row>
    <row r="47" spans="1:12" ht="20.25">
      <c r="A47" s="231">
        <v>4</v>
      </c>
      <c r="B47" s="225" t="s">
        <v>36</v>
      </c>
      <c r="C47" s="234" t="s">
        <v>306</v>
      </c>
      <c r="D47" s="227"/>
      <c r="E47" s="227"/>
      <c r="F47" s="227"/>
      <c r="G47" s="227"/>
      <c r="H47" s="220">
        <v>343.3</v>
      </c>
      <c r="I47" s="229" t="s">
        <v>237</v>
      </c>
      <c r="J47" s="220"/>
      <c r="K47" s="220"/>
      <c r="L47" s="220"/>
    </row>
    <row r="48" spans="1:12" ht="20.25">
      <c r="A48" s="232"/>
      <c r="B48" s="233"/>
      <c r="C48" s="235"/>
      <c r="D48" s="228"/>
      <c r="E48" s="228"/>
      <c r="F48" s="228"/>
      <c r="G48" s="228"/>
      <c r="H48" s="221"/>
      <c r="I48" s="230"/>
      <c r="J48" s="221"/>
      <c r="K48" s="221"/>
      <c r="L48" s="221"/>
    </row>
  </sheetData>
  <sheetProtection/>
  <mergeCells count="50">
    <mergeCell ref="B31:B32"/>
    <mergeCell ref="I47:I48"/>
    <mergeCell ref="J47:J48"/>
    <mergeCell ref="K47:K48"/>
    <mergeCell ref="L47:L48"/>
    <mergeCell ref="L45:L46"/>
    <mergeCell ref="G47:G48"/>
    <mergeCell ref="H47:H48"/>
    <mergeCell ref="G45:G46"/>
    <mergeCell ref="H45:H46"/>
    <mergeCell ref="A47:A48"/>
    <mergeCell ref="B47:B48"/>
    <mergeCell ref="C47:C48"/>
    <mergeCell ref="D47:D48"/>
    <mergeCell ref="E47:E48"/>
    <mergeCell ref="F47:F48"/>
    <mergeCell ref="I45:I46"/>
    <mergeCell ref="J45:J46"/>
    <mergeCell ref="K45:K46"/>
    <mergeCell ref="A45:A46"/>
    <mergeCell ref="B45:B46"/>
    <mergeCell ref="C45:C46"/>
    <mergeCell ref="D45:D46"/>
    <mergeCell ref="E45:E46"/>
    <mergeCell ref="F45:F46"/>
    <mergeCell ref="I8:I9"/>
    <mergeCell ref="J8:L8"/>
    <mergeCell ref="C10:C12"/>
    <mergeCell ref="J1:L1"/>
    <mergeCell ref="D3:I3"/>
    <mergeCell ref="A5:C5"/>
    <mergeCell ref="D5:L5"/>
    <mergeCell ref="A6:C6"/>
    <mergeCell ref="D6:L6"/>
    <mergeCell ref="C14:C15"/>
    <mergeCell ref="D14:D15"/>
    <mergeCell ref="E14:E15"/>
    <mergeCell ref="F14:F15"/>
    <mergeCell ref="D8:G8"/>
    <mergeCell ref="H8:H9"/>
    <mergeCell ref="L14:L15"/>
    <mergeCell ref="A10:A12"/>
    <mergeCell ref="B10:B12"/>
    <mergeCell ref="G14:G15"/>
    <mergeCell ref="H14:H15"/>
    <mergeCell ref="I14:I15"/>
    <mergeCell ref="J14:J15"/>
    <mergeCell ref="K14:K15"/>
    <mergeCell ref="A14:A15"/>
    <mergeCell ref="B14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6" r:id="rId1"/>
  <rowBreaks count="1" manualBreakCount="1">
    <brk id="1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Экономика</cp:lastModifiedBy>
  <cp:lastPrinted>2017-07-20T02:08:13Z</cp:lastPrinted>
  <dcterms:created xsi:type="dcterms:W3CDTF">2012-05-11T11:37:19Z</dcterms:created>
  <dcterms:modified xsi:type="dcterms:W3CDTF">2017-07-20T02:33:05Z</dcterms:modified>
  <cp:category/>
  <cp:version/>
  <cp:contentType/>
  <cp:contentStatus/>
</cp:coreProperties>
</file>